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6.xml" ContentType="application/vnd.openxmlformats-officedocument.spreadsheetml.worksheet+xml"/>
  <Override PartName="/xl/drawings/drawing3.xml" ContentType="application/vnd.openxmlformats-officedocument.drawing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P:\WorkingDocuments\SSG\TundeSz\22-0111-RS Rebranding\"/>
    </mc:Choice>
  </mc:AlternateContent>
  <xr:revisionPtr revIDLastSave="0" documentId="13_ncr:1_{4B88ADE8-9CE4-4B6A-A1BC-2827781552ED}" xr6:coauthVersionLast="47" xr6:coauthVersionMax="47" xr10:uidLastSave="{00000000-0000-0000-0000-000000000000}"/>
  <workbookProtection workbookAlgorithmName="SHA-512" workbookHashValue="bnurQ4QJLe3cbtuHYG14PM9dSEgDJKDlS5qKoqJWPBLgzPWE+jYeEcovi5W3jy4n8g9d13epMgFDSIjwWgyNbA==" workbookSaltValue="bZ73pymAM9CBTlh8VZnFRA==" workbookSpinCount="100000" lockStructure="1"/>
  <bookViews>
    <workbookView xWindow="-23150" yWindow="-2380" windowWidth="23260" windowHeight="12580" tabRatio="591" xr2:uid="{4AE6C6CD-3970-44F5-831A-095273D7783F}"/>
  </bookViews>
  <sheets>
    <sheet name="Cover Page" sheetId="22" r:id="rId1"/>
    <sheet name="ToC" sheetId="21" r:id="rId2"/>
    <sheet name="LCR" sheetId="2" r:id="rId3"/>
    <sheet name="Upload link" sheetId="10" r:id="rId4"/>
    <sheet name="Sheet1" sheetId="11" r:id="rId5"/>
    <sheet name="Sheet2" sheetId="12" r:id="rId6"/>
    <sheet name="Sheet3" sheetId="20" r:id="rId7"/>
    <sheet name="Sheet4" sheetId="13" r:id="rId8"/>
    <sheet name="Sheet5" sheetId="14" r:id="rId9"/>
    <sheet name="Sheet6" sheetId="15" r:id="rId10"/>
    <sheet name="Sheet7" sheetId="16" r:id="rId11"/>
    <sheet name="Sheet8" sheetId="17" r:id="rId12"/>
    <sheet name="Sheet9" sheetId="18" r:id="rId13"/>
    <sheet name="Sheet10" sheetId="19" r:id="rId14"/>
  </sheets>
  <definedNames>
    <definedName name="_xlnm.Print_Area" localSheetId="2">LCR!$B$1:$F$122</definedName>
    <definedName name="_xlnm.Print_Area" localSheetId="1">ToC!$B$1:$F$28</definedName>
    <definedName name="_xlnm.Print_Titles" localSheetId="2">LCR!$1:$7</definedName>
    <definedName name="_xlnm.Print_Titles" localSheetId="1">ToC!$1:$7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9" i="2" l="1"/>
  <c r="F118" i="2"/>
  <c r="F117" i="2"/>
  <c r="F116" i="2"/>
  <c r="F114" i="2"/>
  <c r="F113" i="2"/>
  <c r="F112" i="2"/>
  <c r="F111" i="2"/>
  <c r="F110" i="2"/>
  <c r="F109" i="2"/>
  <c r="F107" i="2"/>
  <c r="F106" i="2"/>
  <c r="F105" i="2"/>
  <c r="F104" i="2"/>
  <c r="F103" i="2"/>
  <c r="F92" i="2"/>
  <c r="F91" i="2"/>
  <c r="F87" i="2"/>
  <c r="F86" i="2"/>
  <c r="F85" i="2"/>
  <c r="F84" i="2"/>
  <c r="F83" i="2"/>
  <c r="F82" i="2"/>
  <c r="F80" i="2"/>
  <c r="F76" i="2"/>
  <c r="F75" i="2"/>
  <c r="F74" i="2"/>
  <c r="F73" i="2"/>
  <c r="F72" i="2"/>
  <c r="F71" i="2"/>
  <c r="F70" i="2"/>
  <c r="F68" i="2"/>
  <c r="F67" i="2"/>
  <c r="F65" i="2"/>
  <c r="F64" i="2"/>
  <c r="F63" i="2"/>
  <c r="F59" i="2"/>
  <c r="F56" i="2"/>
  <c r="F54" i="2"/>
  <c r="F53" i="2"/>
  <c r="F39" i="2"/>
  <c r="F38" i="2"/>
  <c r="F37" i="2"/>
  <c r="F33" i="2"/>
  <c r="F32" i="2"/>
  <c r="F31" i="2"/>
  <c r="F27" i="2"/>
  <c r="F26" i="2"/>
  <c r="F25" i="2"/>
  <c r="F24" i="2"/>
  <c r="D5" i="2" l="1"/>
  <c r="D4" i="2"/>
  <c r="D3" i="2"/>
  <c r="B35" i="10" l="1"/>
  <c r="B36" i="10"/>
  <c r="B38" i="10"/>
  <c r="B39" i="10"/>
  <c r="B47" i="10"/>
  <c r="B48" i="10"/>
  <c r="B50" i="10"/>
  <c r="B51" i="10"/>
  <c r="B53" i="10"/>
  <c r="B54" i="10"/>
  <c r="B58" i="10"/>
  <c r="B59" i="10"/>
  <c r="B61" i="10"/>
  <c r="B62" i="10"/>
  <c r="B64" i="10"/>
  <c r="B65" i="10"/>
  <c r="B67" i="10"/>
  <c r="B68" i="10"/>
  <c r="B70" i="10"/>
  <c r="B71" i="10"/>
  <c r="B73" i="10"/>
  <c r="B74" i="10"/>
  <c r="B76" i="10"/>
  <c r="B77" i="10"/>
  <c r="B79" i="10"/>
  <c r="B80" i="10"/>
  <c r="B82" i="10"/>
  <c r="B83" i="10"/>
  <c r="B85" i="10"/>
  <c r="B86" i="10"/>
  <c r="B88" i="10"/>
  <c r="B89" i="10"/>
  <c r="B91" i="10"/>
  <c r="B92" i="10"/>
  <c r="B94" i="10"/>
  <c r="B95" i="10"/>
  <c r="B99" i="10"/>
  <c r="B100" i="10"/>
  <c r="B102" i="10"/>
  <c r="B103" i="10"/>
  <c r="B105" i="10"/>
  <c r="B106" i="10"/>
  <c r="B108" i="10"/>
  <c r="B109" i="10"/>
  <c r="B111" i="10"/>
  <c r="B112" i="10"/>
  <c r="B114" i="10"/>
  <c r="B115" i="10"/>
  <c r="B117" i="10"/>
  <c r="B118" i="10"/>
  <c r="B120" i="10"/>
  <c r="B123" i="10"/>
  <c r="B125" i="10"/>
  <c r="B126" i="10"/>
  <c r="B128" i="10"/>
  <c r="B129" i="10"/>
  <c r="B135" i="10"/>
  <c r="B136" i="10"/>
  <c r="B138" i="10"/>
  <c r="B139" i="10"/>
  <c r="B141" i="10"/>
  <c r="B142" i="10"/>
  <c r="B144" i="10"/>
  <c r="B145" i="10"/>
  <c r="B147" i="10"/>
  <c r="B148" i="10"/>
  <c r="B150" i="10"/>
  <c r="B151" i="10"/>
  <c r="B153" i="10"/>
  <c r="B154" i="10"/>
  <c r="B156" i="10"/>
  <c r="B157" i="10"/>
  <c r="B159" i="10"/>
  <c r="B160" i="10"/>
  <c r="B162" i="10"/>
  <c r="B163" i="10"/>
  <c r="B165" i="10"/>
  <c r="B166" i="10"/>
  <c r="B168" i="10"/>
  <c r="B169" i="10"/>
  <c r="B171" i="10"/>
  <c r="B172" i="10"/>
  <c r="B174" i="10"/>
  <c r="B175" i="10"/>
  <c r="B177" i="10"/>
  <c r="B178" i="10"/>
  <c r="B7" i="10"/>
  <c r="B8" i="10"/>
  <c r="B10" i="10"/>
  <c r="B11" i="10"/>
  <c r="B13" i="10"/>
  <c r="B14" i="10"/>
  <c r="B16" i="10"/>
  <c r="B17" i="10"/>
  <c r="B21" i="10"/>
  <c r="B22" i="10"/>
  <c r="B24" i="10"/>
  <c r="B25" i="10"/>
  <c r="B27" i="10"/>
  <c r="B28" i="10"/>
  <c r="B32" i="10"/>
  <c r="B33" i="10"/>
  <c r="B9" i="10" l="1"/>
  <c r="D121" i="2"/>
  <c r="B180" i="10" s="1"/>
  <c r="B179" i="10"/>
  <c r="B176" i="10"/>
  <c r="B173" i="10"/>
  <c r="B170" i="10"/>
  <c r="B167" i="10"/>
  <c r="B164" i="10"/>
  <c r="B161" i="10"/>
  <c r="B158" i="10"/>
  <c r="B155" i="10"/>
  <c r="B152" i="10"/>
  <c r="B149" i="10"/>
  <c r="B146" i="10"/>
  <c r="B143" i="10"/>
  <c r="B140" i="10"/>
  <c r="B137" i="10"/>
  <c r="D77" i="2"/>
  <c r="B97" i="10" s="1"/>
  <c r="D57" i="2"/>
  <c r="B56" i="10" s="1"/>
  <c r="B130" i="10"/>
  <c r="B127" i="10"/>
  <c r="B119" i="10"/>
  <c r="B116" i="10"/>
  <c r="B113" i="10"/>
  <c r="B110" i="10"/>
  <c r="B107" i="10"/>
  <c r="B104" i="10"/>
  <c r="B101" i="10"/>
  <c r="B96" i="10"/>
  <c r="B93" i="10"/>
  <c r="B90" i="10"/>
  <c r="B87" i="10"/>
  <c r="B84" i="10"/>
  <c r="B81" i="10"/>
  <c r="B78" i="10"/>
  <c r="B75" i="10"/>
  <c r="B72" i="10"/>
  <c r="B69" i="10"/>
  <c r="B66" i="10"/>
  <c r="B60" i="10"/>
  <c r="B55" i="10"/>
  <c r="B52" i="10"/>
  <c r="D40" i="2"/>
  <c r="B41" i="10" s="1"/>
  <c r="D34" i="2"/>
  <c r="B30" i="10" s="1"/>
  <c r="D28" i="2"/>
  <c r="B19" i="10" s="1"/>
  <c r="B40" i="10"/>
  <c r="B37" i="10"/>
  <c r="B29" i="10"/>
  <c r="B26" i="10"/>
  <c r="B12" i="10"/>
  <c r="B15" i="10"/>
  <c r="B18" i="10"/>
  <c r="F77" i="2" l="1"/>
  <c r="B98" i="10" s="1"/>
  <c r="B63" i="10"/>
  <c r="F40" i="2"/>
  <c r="B42" i="10" s="1"/>
  <c r="B34" i="10"/>
  <c r="F57" i="2"/>
  <c r="B57" i="10" s="1"/>
  <c r="B49" i="10"/>
  <c r="F121" i="2"/>
  <c r="F28" i="2"/>
  <c r="B20" i="10" s="1"/>
  <c r="F34" i="2"/>
  <c r="B31" i="10" s="1"/>
  <c r="B23" i="10"/>
  <c r="D89" i="2"/>
  <c r="D90" i="2" s="1"/>
  <c r="F90" i="2" s="1"/>
  <c r="D45" i="2"/>
  <c r="B45" i="10" s="1"/>
  <c r="D13" i="2" l="1"/>
  <c r="B181" i="10"/>
  <c r="F42" i="2"/>
  <c r="B121" i="10"/>
  <c r="F43" i="2" l="1"/>
  <c r="B44" i="10" s="1"/>
  <c r="B43" i="10"/>
  <c r="B122" i="10"/>
  <c r="D93" i="2"/>
  <c r="B3" i="10"/>
  <c r="F45" i="2" l="1"/>
  <c r="D11" i="2" s="1"/>
  <c r="F93" i="2"/>
  <c r="B124" i="10"/>
  <c r="D95" i="2"/>
  <c r="B133" i="10" s="1"/>
  <c r="B131" i="10"/>
  <c r="B46" i="10" l="1"/>
  <c r="B1" i="10"/>
  <c r="B132" i="10"/>
  <c r="F95" i="2"/>
  <c r="D12" i="2" l="1"/>
  <c r="D14" i="2" s="1"/>
  <c r="B134" i="10"/>
  <c r="B2" i="10" l="1"/>
  <c r="B4" i="10"/>
  <c r="D15" i="2" l="1"/>
  <c r="B5" i="10" l="1"/>
  <c r="E17" i="2"/>
  <c r="B6" i="10" s="1"/>
</calcChain>
</file>

<file path=xl/sharedStrings.xml><?xml version="1.0" encoding="utf-8"?>
<sst xmlns="http://schemas.openxmlformats.org/spreadsheetml/2006/main" count="405" uniqueCount="387">
  <si>
    <t>Liquidity Coverage Ratio</t>
  </si>
  <si>
    <t>B.C. Credit Unions</t>
  </si>
  <si>
    <t>Classification: Protected B</t>
  </si>
  <si>
    <t>Liquidity Coverage Ratio (LCR)</t>
  </si>
  <si>
    <t>Enter Credit Union Name:</t>
  </si>
  <si>
    <t>Enter Charter No.:</t>
  </si>
  <si>
    <t>Enter Reporting Period End Date:</t>
  </si>
  <si>
    <t>Table of Contents:</t>
  </si>
  <si>
    <t>Section</t>
  </si>
  <si>
    <t>Page</t>
  </si>
  <si>
    <t>LCR</t>
  </si>
  <si>
    <t xml:space="preserve">Stock of High Quality Liquid Assets (HQLA) </t>
  </si>
  <si>
    <t>Cash Outflows</t>
  </si>
  <si>
    <t>Cash Inflows</t>
  </si>
  <si>
    <t>Instructions:</t>
  </si>
  <si>
    <r>
      <t xml:space="preserve">Refer to BCFSA's </t>
    </r>
    <r>
      <rPr>
        <b/>
        <sz val="11"/>
        <color theme="1"/>
        <rFont val="Arial"/>
        <family val="2"/>
        <scheme val="minor"/>
      </rPr>
      <t xml:space="preserve">LCR Regulatory Statement </t>
    </r>
    <r>
      <rPr>
        <sz val="10"/>
        <color theme="1"/>
        <rFont val="Arial"/>
        <family val="2"/>
        <scheme val="minor"/>
      </rPr>
      <t>for details on the LCR reporting requirements, including due dates, reporting frequency, and submitting the LCR.</t>
    </r>
  </si>
  <si>
    <r>
      <t xml:space="preserve">Refer to the </t>
    </r>
    <r>
      <rPr>
        <b/>
        <sz val="11"/>
        <color theme="1"/>
        <rFont val="Arial"/>
        <family val="2"/>
        <scheme val="minor"/>
      </rPr>
      <t>LCR Reporting Instructions</t>
    </r>
    <r>
      <rPr>
        <sz val="10"/>
        <color theme="1"/>
        <rFont val="Arial"/>
        <family val="2"/>
        <scheme val="minor"/>
      </rPr>
      <t xml:space="preserve"> for details on completing the LCR.</t>
    </r>
  </si>
  <si>
    <t>Legend:</t>
  </si>
  <si>
    <t>Datapoint Numbering (Section-Row-Column)</t>
  </si>
  <si>
    <t>E.g., Liquidity Coverage Ratio: 5100-150-20</t>
  </si>
  <si>
    <t>Data Input*</t>
  </si>
  <si>
    <t>Formula (Locked - No Data Input Required)</t>
  </si>
  <si>
    <r>
      <t xml:space="preserve">*Note: Please do </t>
    </r>
    <r>
      <rPr>
        <u/>
        <sz val="11"/>
        <color theme="1"/>
        <rFont val="Arial"/>
        <family val="2"/>
        <scheme val="minor"/>
      </rPr>
      <t>not</t>
    </r>
    <r>
      <rPr>
        <sz val="10"/>
        <color theme="1"/>
        <rFont val="Arial"/>
        <family val="2"/>
        <scheme val="minor"/>
      </rPr>
      <t xml:space="preserve"> change, move (drag &amp; drop), etc. Data Input cells, as links in the 'Upload link' tab may break and prevent successful submission of the completed LCR.</t>
    </r>
  </si>
  <si>
    <t>Credit Union Name:</t>
  </si>
  <si>
    <t>Charter No.:</t>
  </si>
  <si>
    <t>Date:</t>
  </si>
  <si>
    <t>$</t>
  </si>
  <si>
    <t>%</t>
  </si>
  <si>
    <t>Section 5100</t>
  </si>
  <si>
    <t>Total Stock of High Quality Liquid Assets (HQLA)</t>
  </si>
  <si>
    <t>5100-100</t>
  </si>
  <si>
    <t>Total Cash Outflows</t>
  </si>
  <si>
    <t>5100-110</t>
  </si>
  <si>
    <t>Total Cash Inflows</t>
  </si>
  <si>
    <t>5100-120</t>
  </si>
  <si>
    <t>Allowable Cash Inflows (Max 75% of Total Cash Outflows)</t>
  </si>
  <si>
    <t>5100-130</t>
  </si>
  <si>
    <t>Total Net Cash Outflows</t>
  </si>
  <si>
    <t>5100-140</t>
  </si>
  <si>
    <t>5100-150</t>
  </si>
  <si>
    <t>Unweighted $</t>
  </si>
  <si>
    <t>Haircut</t>
  </si>
  <si>
    <t>Weighted $
after Haircut</t>
  </si>
  <si>
    <t>Section 5110</t>
  </si>
  <si>
    <t>A</t>
  </si>
  <si>
    <t>B</t>
  </si>
  <si>
    <t>C = A * (1 - B)</t>
  </si>
  <si>
    <t>Level 1 Assets</t>
  </si>
  <si>
    <t>Cash on Hand</t>
  </si>
  <si>
    <t>5110-100</t>
  </si>
  <si>
    <r>
      <rPr>
        <i/>
        <sz val="11"/>
        <rFont val="Arial"/>
        <family val="2"/>
        <scheme val="minor"/>
      </rPr>
      <t>National Housing Act</t>
    </r>
    <r>
      <rPr>
        <sz val="11"/>
        <rFont val="Arial"/>
        <family val="2"/>
        <scheme val="minor"/>
      </rPr>
      <t xml:space="preserve"> Mortgage Backed Securities (NHA MBS)</t>
    </r>
  </si>
  <si>
    <t>5110-110</t>
  </si>
  <si>
    <t>Canada Mortgage Bonds (CMB)</t>
  </si>
  <si>
    <t>5110-120</t>
  </si>
  <si>
    <t>Securities from Sovereigns [Rated AAA to AA-], Gov't of Canada and Provincial/Territorial Governments</t>
  </si>
  <si>
    <t>5110-130</t>
  </si>
  <si>
    <t>Total Stock of Level 1 Assets</t>
  </si>
  <si>
    <t>5110-150</t>
  </si>
  <si>
    <t>Level 2A Assets</t>
  </si>
  <si>
    <t>Securities from Sovereigns [Rated A+ to A-], Municipalities and Other PSEs/ MDBs [Rated AAA to AA-]</t>
  </si>
  <si>
    <t>5110-200</t>
  </si>
  <si>
    <t>Corporate Debt Securities [Rated AA- or higher]</t>
  </si>
  <si>
    <t>5110-210</t>
  </si>
  <si>
    <t>Covered Bonds [Rated AA- or higher]</t>
  </si>
  <si>
    <t>5110-220</t>
  </si>
  <si>
    <t>Total Stock of Level 2A Assets</t>
  </si>
  <si>
    <t>5110-250</t>
  </si>
  <si>
    <t>Level 2B Assets</t>
  </si>
  <si>
    <t>Residential Mortgage Backed Securities (RMBS) [Rated AA or higher]</t>
  </si>
  <si>
    <t>5110-300</t>
  </si>
  <si>
    <t>Corporate Debt Securities [Rated between A+ and BBB-]</t>
  </si>
  <si>
    <t>5110-310</t>
  </si>
  <si>
    <t>Corporate (Non-Financial) Common Equity Shares</t>
  </si>
  <si>
    <t>5110-320</t>
  </si>
  <si>
    <t>Total Stock of Level 2B Assets</t>
  </si>
  <si>
    <t>5110-350</t>
  </si>
  <si>
    <t>Adjustment to the Stock of HQLA for the 15% Cap on Level 2B Assets</t>
  </si>
  <si>
    <t>5110-400</t>
  </si>
  <si>
    <t>Adjustment to the Stock of HQLA for the 40% Cap on Level 2 Assets</t>
  </si>
  <si>
    <t>5110-410</t>
  </si>
  <si>
    <t xml:space="preserve">Total Stock of High Quality Liquid Assets (HQLA) </t>
  </si>
  <si>
    <t>5110-500</t>
  </si>
  <si>
    <t>Run-Off Factor</t>
  </si>
  <si>
    <t>Weighted $ 
 after Run-Off Factor</t>
  </si>
  <si>
    <t>Section 5120</t>
  </si>
  <si>
    <t>C = A * B</t>
  </si>
  <si>
    <t>Retail Deposits</t>
  </si>
  <si>
    <t>Stable Retail Deposits</t>
  </si>
  <si>
    <t>Retail Term Deposits [&gt; 30 days to maturity]</t>
  </si>
  <si>
    <t>5120-100</t>
  </si>
  <si>
    <t>Retail Deposits with Established Relationships or in Transactional Accounts [≤ 30 days to maturity]</t>
  </si>
  <si>
    <t>5120-110</t>
  </si>
  <si>
    <t>Less Stable Retail Deposits</t>
  </si>
  <si>
    <t>Retail Deposits without Established Relationships [≤ 30 days to maturity]</t>
  </si>
  <si>
    <t>5120-120</t>
  </si>
  <si>
    <t>Total Retail Deposit Run-Off</t>
  </si>
  <si>
    <t>5120-150</t>
  </si>
  <si>
    <t>Brokered Deposits Run-Off [≤ 30 days to maturity]</t>
  </si>
  <si>
    <t>5120-250</t>
  </si>
  <si>
    <t>Wholesale Funding [≤ 30 days to maturity]</t>
  </si>
  <si>
    <t>Unsecured Wholesale Funding</t>
  </si>
  <si>
    <t xml:space="preserve">Non-Financial Corporation Deposits - Operational </t>
  </si>
  <si>
    <t>5120-300</t>
  </si>
  <si>
    <t>Non-Financial Corporation Deposits - Non-Operational</t>
  </si>
  <si>
    <t>5120-310</t>
  </si>
  <si>
    <t>Financial Institution Deposits</t>
  </si>
  <si>
    <t>5120-320</t>
  </si>
  <si>
    <t>Small Business Deposits</t>
  </si>
  <si>
    <t>Stable Small Business Deposits</t>
  </si>
  <si>
    <t>5120-330</t>
  </si>
  <si>
    <t xml:space="preserve">Less Stable Small Business Deposits </t>
  </si>
  <si>
    <t>5120-340</t>
  </si>
  <si>
    <t>Secured Wholesale Funding</t>
  </si>
  <si>
    <t>Secured Funding Transactions Backed by Level 1 Assets</t>
  </si>
  <si>
    <t>5120-350</t>
  </si>
  <si>
    <t>Secured Funding Transactions with Central 1</t>
  </si>
  <si>
    <t>5120-360</t>
  </si>
  <si>
    <t xml:space="preserve">Secured Funding Transactions Backed by Level 2A Assets </t>
  </si>
  <si>
    <t>5120-370</t>
  </si>
  <si>
    <t>Secured Funding Transactions (non-Level 1 or 2A) Backed by Domestic Sovereigns, or PSEs and MDBs [Rated AAA to AA-]</t>
  </si>
  <si>
    <t>5120-380</t>
  </si>
  <si>
    <t>Secured Funding Transactions Backed by Level 2B RMBS</t>
  </si>
  <si>
    <t>5120-390</t>
  </si>
  <si>
    <t>Secured Funding Transactions Backed by Other Level 2B Assets</t>
  </si>
  <si>
    <t>5120-400</t>
  </si>
  <si>
    <t xml:space="preserve">All Other Secured Funding Transactions </t>
  </si>
  <si>
    <t>5120-410</t>
  </si>
  <si>
    <t>Total Wholesale Funding Run-off</t>
  </si>
  <si>
    <t>5120-450</t>
  </si>
  <si>
    <t>Other Outflows</t>
  </si>
  <si>
    <t>Guarantees and Letters of Credit</t>
  </si>
  <si>
    <t>5120-500</t>
  </si>
  <si>
    <t>Undrawn Credit and Liquidity Facilities</t>
  </si>
  <si>
    <t>Committed Credit and Liquidity Facilities - Retail and Small Business</t>
  </si>
  <si>
    <t>5120-510</t>
  </si>
  <si>
    <t>Committed Credit and Liquidity Facilities - Non-Financial Corporate, Municipalities, or Other PSEs</t>
  </si>
  <si>
    <t>5120-520</t>
  </si>
  <si>
    <t>Committed Credit Facilities - Financial Institutions</t>
  </si>
  <si>
    <t>5120-530</t>
  </si>
  <si>
    <t>Committed Liquidity Facilities - Financial Institutions</t>
  </si>
  <si>
    <t>5120-540</t>
  </si>
  <si>
    <t>Uncommitted Credit and Liquidity Facilities - Retail and Small Business</t>
  </si>
  <si>
    <t>5120-550</t>
  </si>
  <si>
    <t>Uncommitted Credit and Liquidity Facilities - All Others</t>
  </si>
  <si>
    <t>5120-560</t>
  </si>
  <si>
    <t>Other Contractual Obligations to Extend Funds [within a 30 day period]</t>
  </si>
  <si>
    <t>5120-570</t>
  </si>
  <si>
    <r>
      <rPr>
        <i/>
        <sz val="11"/>
        <rFont val="Arial"/>
        <family val="2"/>
        <scheme val="minor"/>
      </rPr>
      <t>less</t>
    </r>
    <r>
      <rPr>
        <sz val="11"/>
        <rFont val="Arial"/>
        <family val="2"/>
        <scheme val="minor"/>
      </rPr>
      <t xml:space="preserve"> Roll-over of Inflows from Commercial and Personal Loans and Leases</t>
    </r>
  </si>
  <si>
    <t>5120-580</t>
  </si>
  <si>
    <t>Excess Amount Included as Outflows</t>
  </si>
  <si>
    <t>5120-590</t>
  </si>
  <si>
    <t>Derivative Outflows</t>
  </si>
  <si>
    <t>5120-600</t>
  </si>
  <si>
    <t>Other Contractual Cash Outflows [within a 30-day period]</t>
  </si>
  <si>
    <t>5120-610</t>
  </si>
  <si>
    <t>Total Other Outflows</t>
  </si>
  <si>
    <t>5120-650</t>
  </si>
  <si>
    <t>5120-700</t>
  </si>
  <si>
    <t>Inflow Rate</t>
  </si>
  <si>
    <t>Weighted $
after Inflow Rate</t>
  </si>
  <si>
    <t>Section 5130</t>
  </si>
  <si>
    <t>Inflows [maturing or callable ≤ 30 days]</t>
  </si>
  <si>
    <t>Maturing Secured Lending</t>
  </si>
  <si>
    <t>Maturing Secured Lending Transactions Backed by Level 1 Assets</t>
  </si>
  <si>
    <t>5130-100</t>
  </si>
  <si>
    <t>Maturing Secured Lending Transactions Backed by Level 2A Assets</t>
  </si>
  <si>
    <t>5130-110</t>
  </si>
  <si>
    <t>Maturing Secured Lending Transactions Backed by Level 2B RMBS</t>
  </si>
  <si>
    <t>5130-120</t>
  </si>
  <si>
    <t>Maturing Secured Lending Transactions Backed by Other Level 2B Assets</t>
  </si>
  <si>
    <t>5130-130</t>
  </si>
  <si>
    <t>All Other Maturing Secured Lending Backed by Other Collateral</t>
  </si>
  <si>
    <t>5130-140</t>
  </si>
  <si>
    <t>Loans by Counterparty</t>
  </si>
  <si>
    <t>Commercial Loans (Secured)</t>
  </si>
  <si>
    <t>5130-150</t>
  </si>
  <si>
    <t xml:space="preserve">Commercial Loans (Unsecured) </t>
  </si>
  <si>
    <t>5130-160</t>
  </si>
  <si>
    <t xml:space="preserve">Personal Loans (Secured) </t>
  </si>
  <si>
    <t>5130-170</t>
  </si>
  <si>
    <t>Personal Loans (Unsecured)</t>
  </si>
  <si>
    <t>5130-180</t>
  </si>
  <si>
    <t>Other Loans and Leases</t>
  </si>
  <si>
    <t>5130-190</t>
  </si>
  <si>
    <t>Financial Institution and Central 1 Counterparty Loans</t>
  </si>
  <si>
    <t>5130-200</t>
  </si>
  <si>
    <t xml:space="preserve">Deposits with Central 1 and Other Financial Institutions </t>
  </si>
  <si>
    <t>Operational Deposits</t>
  </si>
  <si>
    <t>5130-210</t>
  </si>
  <si>
    <t>Non-Operational Deposits</t>
  </si>
  <si>
    <t>5130-220</t>
  </si>
  <si>
    <t>Maturing Securities</t>
  </si>
  <si>
    <t>5130-230</t>
  </si>
  <si>
    <t>Derivative Inflows</t>
  </si>
  <si>
    <t>5130-240</t>
  </si>
  <si>
    <t>5130-300</t>
  </si>
  <si>
    <t>5100-100-10</t>
  </si>
  <si>
    <t>5100-110-10</t>
  </si>
  <si>
    <t>5100-120-10</t>
  </si>
  <si>
    <t>5100-130-10</t>
  </si>
  <si>
    <t>5100-140-10</t>
  </si>
  <si>
    <t>5100-150-20</t>
  </si>
  <si>
    <t>5110-100-10</t>
  </si>
  <si>
    <t>5110-100-20</t>
  </si>
  <si>
    <t>5110-100-30</t>
  </si>
  <si>
    <t>5110-110-10</t>
  </si>
  <si>
    <t>5110-110-20</t>
  </si>
  <si>
    <t>5110-110-30</t>
  </si>
  <si>
    <t>5110-120-10</t>
  </si>
  <si>
    <t>5110-120-20</t>
  </si>
  <si>
    <t>5110-120-30</t>
  </si>
  <si>
    <t>5110-130-10</t>
  </si>
  <si>
    <t>5110-130-20</t>
  </si>
  <si>
    <t>5110-130-30</t>
  </si>
  <si>
    <t>5110-150-10</t>
  </si>
  <si>
    <t>5110-150-30</t>
  </si>
  <si>
    <t>5110-200-10</t>
  </si>
  <si>
    <t>5110-200-20</t>
  </si>
  <si>
    <t>5110-200-30</t>
  </si>
  <si>
    <t>5110-210-10</t>
  </si>
  <si>
    <t>5110-210-20</t>
  </si>
  <si>
    <t>5110-210-30</t>
  </si>
  <si>
    <t>5110-220-10</t>
  </si>
  <si>
    <t>5110-220-20</t>
  </si>
  <si>
    <t>5110-220-30</t>
  </si>
  <si>
    <t>5110-250-10</t>
  </si>
  <si>
    <t>5110-250-30</t>
  </si>
  <si>
    <t>5110-300-10</t>
  </si>
  <si>
    <t>5110-300-20</t>
  </si>
  <si>
    <t>5110-300-30</t>
  </si>
  <si>
    <t>5110-310-10</t>
  </si>
  <si>
    <t>5110-310-20</t>
  </si>
  <si>
    <t>5110-310-30</t>
  </si>
  <si>
    <t>5110-320-10</t>
  </si>
  <si>
    <t>5110-320-20</t>
  </si>
  <si>
    <t>5110-320-30</t>
  </si>
  <si>
    <t>5110-350-10</t>
  </si>
  <si>
    <t>5110-350-30</t>
  </si>
  <si>
    <t>5110-400-30</t>
  </si>
  <si>
    <t>5110-410-30</t>
  </si>
  <si>
    <t>5110-500-10</t>
  </si>
  <si>
    <t>5110-500-30</t>
  </si>
  <si>
    <t>5120-100-10</t>
  </si>
  <si>
    <t>5120-100-20</t>
  </si>
  <si>
    <t>5120-100-30</t>
  </si>
  <si>
    <t>5120-110-10</t>
  </si>
  <si>
    <t>5120-110-20</t>
  </si>
  <si>
    <t>5120-110-30</t>
  </si>
  <si>
    <t>5120-120-10</t>
  </si>
  <si>
    <t>5120-120-20</t>
  </si>
  <si>
    <t>5120-120-30</t>
  </si>
  <si>
    <t>5120-150-10</t>
  </si>
  <si>
    <t>5120-150-30</t>
  </si>
  <si>
    <t>5120-250-10</t>
  </si>
  <si>
    <t>5120-250-20</t>
  </si>
  <si>
    <t>5120-250-30</t>
  </si>
  <si>
    <t>5120-300-10</t>
  </si>
  <si>
    <t>5120-300-20</t>
  </si>
  <si>
    <t>5120-300-30</t>
  </si>
  <si>
    <t>5120-310-10</t>
  </si>
  <si>
    <t>5120-310-20</t>
  </si>
  <si>
    <t>5120-310-30</t>
  </si>
  <si>
    <t>5120-320-10</t>
  </si>
  <si>
    <t>5120-320-20</t>
  </si>
  <si>
    <t>5120-320-30</t>
  </si>
  <si>
    <t>5120-330-10</t>
  </si>
  <si>
    <t>5120-330-20</t>
  </si>
  <si>
    <t>5120-330-30</t>
  </si>
  <si>
    <t>5120-340-10</t>
  </si>
  <si>
    <t>5120-340-20</t>
  </si>
  <si>
    <t>5120-340-30</t>
  </si>
  <si>
    <t>5120-350-10</t>
  </si>
  <si>
    <t>5120-350-20</t>
  </si>
  <si>
    <t>5120-350-30</t>
  </si>
  <si>
    <t>5120-360-10</t>
  </si>
  <si>
    <t>5120-360-20</t>
  </si>
  <si>
    <t>5120-360-30</t>
  </si>
  <si>
    <t>5120-370-10</t>
  </si>
  <si>
    <t>5120-370-20</t>
  </si>
  <si>
    <t>5120-370-30</t>
  </si>
  <si>
    <t>5120-380-10</t>
  </si>
  <si>
    <t>5120-380-20</t>
  </si>
  <si>
    <t>5120-380-30</t>
  </si>
  <si>
    <t>5120-390-10</t>
  </si>
  <si>
    <t>5120-390-20</t>
  </si>
  <si>
    <t>5120-390-30</t>
  </si>
  <si>
    <t>5120-400-10</t>
  </si>
  <si>
    <t>5120-400-20</t>
  </si>
  <si>
    <t>5120-400-30</t>
  </si>
  <si>
    <t>5120-410-10</t>
  </si>
  <si>
    <t>5120-410-20</t>
  </si>
  <si>
    <t>5120-410-30</t>
  </si>
  <si>
    <t>5120-450-10</t>
  </si>
  <si>
    <t>5120-450-30</t>
  </si>
  <si>
    <t>5120-500-10</t>
  </si>
  <si>
    <t>5120-500-20</t>
  </si>
  <si>
    <t>5120-500-30</t>
  </si>
  <si>
    <t>5120-510-10</t>
  </si>
  <si>
    <t>5120-510-20</t>
  </si>
  <si>
    <t>5120-510-30</t>
  </si>
  <si>
    <t>5120-520-10</t>
  </si>
  <si>
    <t>5120-520-20</t>
  </si>
  <si>
    <t>5120-520-30</t>
  </si>
  <si>
    <t>5120-530-10</t>
  </si>
  <si>
    <t>5120-530-20</t>
  </si>
  <si>
    <t>5120-530-30</t>
  </si>
  <si>
    <t>5120-540-10</t>
  </si>
  <si>
    <t>5120-540-20</t>
  </si>
  <si>
    <t>5120-540-30</t>
  </si>
  <si>
    <t>5120-550-10</t>
  </si>
  <si>
    <t>5120-550-20</t>
  </si>
  <si>
    <t>5120-550-30</t>
  </si>
  <si>
    <t>5120-560-10</t>
  </si>
  <si>
    <t>5120-560-20</t>
  </si>
  <si>
    <t>5120-560-30</t>
  </si>
  <si>
    <t>5120-570-10</t>
  </si>
  <si>
    <t>5120-580-10</t>
  </si>
  <si>
    <t>5120-590-10</t>
  </si>
  <si>
    <t>5120-590-20</t>
  </si>
  <si>
    <t>5120-590-30</t>
  </si>
  <si>
    <t>5120-600-10</t>
  </si>
  <si>
    <t>5120-600-20</t>
  </si>
  <si>
    <t>5120-600-30</t>
  </si>
  <si>
    <t>5120-610-10</t>
  </si>
  <si>
    <t>5120-610-20</t>
  </si>
  <si>
    <t>5120-610-30</t>
  </si>
  <si>
    <t>5120-650-10</t>
  </si>
  <si>
    <t>5120-650-30</t>
  </si>
  <si>
    <t>5120-700-10</t>
  </si>
  <si>
    <t>5120-700-30</t>
  </si>
  <si>
    <t>5130-100-10</t>
  </si>
  <si>
    <t>5130-100-20</t>
  </si>
  <si>
    <t>5130-100-30</t>
  </si>
  <si>
    <t>5130-110-10</t>
  </si>
  <si>
    <t>5130-110-20</t>
  </si>
  <si>
    <t>5130-110-30</t>
  </si>
  <si>
    <t>5130-120-10</t>
  </si>
  <si>
    <t>5130-120-20</t>
  </si>
  <si>
    <t>5130-120-30</t>
  </si>
  <si>
    <t>5130-130-10</t>
  </si>
  <si>
    <t>5130-130-20</t>
  </si>
  <si>
    <t>5130-130-30</t>
  </si>
  <si>
    <t>5130-140-10</t>
  </si>
  <si>
    <t>5130-140-20</t>
  </si>
  <si>
    <t>5130-140-30</t>
  </si>
  <si>
    <t>5130-150-10</t>
  </si>
  <si>
    <t>5130-150-20</t>
  </si>
  <si>
    <t>5130-150-30</t>
  </si>
  <si>
    <t>5130-160-10</t>
  </si>
  <si>
    <t>5130-160-20</t>
  </si>
  <si>
    <t>5130-160-30</t>
  </si>
  <si>
    <t>5130-170-10</t>
  </si>
  <si>
    <t>5130-170-20</t>
  </si>
  <si>
    <t>5130-170-30</t>
  </si>
  <si>
    <t>5130-180-10</t>
  </si>
  <si>
    <t>5130-180-20</t>
  </si>
  <si>
    <t>5130-180-30</t>
  </si>
  <si>
    <t>5130-190-10</t>
  </si>
  <si>
    <t>5130-190-20</t>
  </si>
  <si>
    <t>5130-190-30</t>
  </si>
  <si>
    <t>5130-200-10</t>
  </si>
  <si>
    <t>5130-200-20</t>
  </si>
  <si>
    <t>5130-200-30</t>
  </si>
  <si>
    <t>5130-210-10</t>
  </si>
  <si>
    <t>5130-210-20</t>
  </si>
  <si>
    <t>5130-210-30</t>
  </si>
  <si>
    <t>5130-220-10</t>
  </si>
  <si>
    <t>5130-220-20</t>
  </si>
  <si>
    <t>5130-220-30</t>
  </si>
  <si>
    <t>5130-230-10</t>
  </si>
  <si>
    <t>5130-230-20</t>
  </si>
  <si>
    <t>5130-230-30</t>
  </si>
  <si>
    <t>5130-240-10</t>
  </si>
  <si>
    <t>5130-240-20</t>
  </si>
  <si>
    <t>5130-240-30</t>
  </si>
  <si>
    <t>5130-300-10</t>
  </si>
  <si>
    <t>5130-300-30</t>
  </si>
  <si>
    <t>EFFECTIVE OCTOBER 2021</t>
  </si>
  <si>
    <t>Reporting</t>
  </si>
  <si>
    <t>Template:</t>
  </si>
  <si>
    <t>Liquidity</t>
  </si>
  <si>
    <t>Coverage Ratio</t>
  </si>
  <si>
    <t>600 - 750 West Pender Street</t>
  </si>
  <si>
    <t>Vancouver, B.C. V6C 2T8</t>
  </si>
  <si>
    <r>
      <rPr>
        <b/>
        <sz val="9"/>
        <color theme="3"/>
        <rFont val="Arial"/>
        <family val="2"/>
        <scheme val="minor"/>
      </rPr>
      <t>T</t>
    </r>
    <r>
      <rPr>
        <sz val="9"/>
        <color theme="3"/>
        <rFont val="Arial"/>
        <family val="2"/>
        <scheme val="minor"/>
      </rPr>
      <t xml:space="preserve"> 604 660 3555</t>
    </r>
  </si>
  <si>
    <r>
      <rPr>
        <b/>
        <sz val="9"/>
        <color theme="3"/>
        <rFont val="Arial"/>
        <family val="2"/>
        <scheme val="minor"/>
      </rPr>
      <t>F</t>
    </r>
    <r>
      <rPr>
        <sz val="9"/>
        <color theme="3"/>
        <rFont val="Arial"/>
        <family val="2"/>
        <scheme val="minor"/>
      </rPr>
      <t xml:space="preserve"> 604 660 3365</t>
    </r>
  </si>
  <si>
    <t>bcfsa.ca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</si>
</sst>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0"/>
    <numFmt numFmtId="166" formatCode="[$-409]mmmm\ d\,\ yyyy;@"/>
  </numFmts>
  <fonts count="2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i/>
      <sz val="11"/>
      <name val="Arial"/>
      <family val="2"/>
      <scheme val="minor"/>
    </font>
    <font>
      <sz val="20"/>
      <color rgb="FF7F7F7F"/>
      <name val="Arial"/>
      <family val="2"/>
      <scheme val="minor"/>
    </font>
    <font>
      <sz val="10"/>
      <color rgb="FF595959"/>
      <name val="Arial"/>
      <family val="2"/>
      <scheme val="minor"/>
    </font>
    <font>
      <b/>
      <sz val="10"/>
      <color rgb="FF595959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6"/>
      <name val="Arial"/>
      <family val="2"/>
      <scheme val="minor"/>
    </font>
    <font>
      <u/>
      <sz val="11"/>
      <color theme="1"/>
      <name val="Arial"/>
      <family val="2"/>
      <scheme val="minor"/>
    </font>
    <font>
      <b/>
      <sz val="48"/>
      <color rgb="FF515E7B"/>
      <name val="Arial"/>
      <family val="2"/>
      <scheme val="minor"/>
    </font>
    <font>
      <sz val="48"/>
      <color theme="1"/>
      <name val="Arial"/>
      <family val="2"/>
      <scheme val="minor"/>
    </font>
    <font>
      <sz val="48"/>
      <color theme="4"/>
      <name val="Arial"/>
      <family val="2"/>
      <scheme val="minor"/>
    </font>
    <font>
      <b/>
      <sz val="48"/>
      <color theme="3"/>
      <name val="Arial"/>
      <family val="2"/>
      <scheme val="minor"/>
    </font>
    <font>
      <b/>
      <sz val="22"/>
      <color theme="3"/>
      <name val="Arial"/>
      <family val="2"/>
      <scheme val="minor"/>
    </font>
    <font>
      <sz val="9"/>
      <color theme="3"/>
      <name val="Arial"/>
      <family val="2"/>
      <scheme val="minor"/>
    </font>
    <font>
      <b/>
      <sz val="9"/>
      <color theme="3"/>
      <name val="Arial"/>
      <family val="2"/>
      <scheme val="minor"/>
    </font>
    <font>
      <sz val="8"/>
      <color theme="3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ED3E8"/>
        <bgColor indexed="64"/>
      </patternFill>
    </fill>
  </fills>
  <borders count="6">
    <border>
      <left/>
      <right/>
      <top/>
      <bottom/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medium">
        <color theme="5" tint="0.39994506668294322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</cellStyleXfs>
  <cellXfs count="75">
    <xf numFmtId="0" fontId="0" fillId="0" borderId="0" xfId="0"/>
    <xf numFmtId="0" fontId="0" fillId="0" borderId="2" xfId="0" applyBorder="1" applyAlignment="1" applyProtection="1">
      <alignment horizontal="left"/>
      <protection locked="0"/>
    </xf>
    <xf numFmtId="1" fontId="0" fillId="4" borderId="0" xfId="0" applyNumberFormat="1" applyFill="1"/>
    <xf numFmtId="165" fontId="0" fillId="0" borderId="0" xfId="0" applyNumberFormat="1"/>
    <xf numFmtId="165" fontId="0" fillId="4" borderId="0" xfId="0" applyNumberFormat="1" applyFill="1"/>
    <xf numFmtId="1" fontId="0" fillId="0" borderId="0" xfId="0" applyNumberFormat="1"/>
    <xf numFmtId="166" fontId="0" fillId="0" borderId="2" xfId="0" applyNumberFormat="1" applyBorder="1" applyAlignment="1" applyProtection="1">
      <alignment horizontal="left"/>
      <protection locked="0"/>
    </xf>
    <xf numFmtId="0" fontId="0" fillId="2" borderId="0" xfId="0" applyFill="1"/>
    <xf numFmtId="0" fontId="2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0" fillId="0" borderId="0" xfId="4" applyAlignment="1" applyProtection="1">
      <alignment horizontal="center"/>
    </xf>
    <xf numFmtId="0" fontId="9" fillId="0" borderId="0" xfId="0" applyFont="1"/>
    <xf numFmtId="0" fontId="0" fillId="0" borderId="0" xfId="0" applyAlignment="1">
      <alignment horizontal="left" indent="1"/>
    </xf>
    <xf numFmtId="0" fontId="2" fillId="3" borderId="1" xfId="0" quotePrefix="1" applyFont="1" applyFill="1" applyBorder="1" applyAlignment="1">
      <alignment horizontal="center"/>
    </xf>
    <xf numFmtId="0" fontId="0" fillId="0" borderId="0" xfId="0" applyAlignment="1">
      <alignment horizontal="left" indent="2"/>
    </xf>
    <xf numFmtId="0" fontId="0" fillId="4" borderId="2" xfId="0" applyFill="1" applyBorder="1" applyAlignment="1">
      <alignment horizontal="left"/>
    </xf>
    <xf numFmtId="38" fontId="2" fillId="0" borderId="2" xfId="2" applyNumberFormat="1" applyFont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2" borderId="0" xfId="0" applyFont="1" applyFill="1"/>
    <xf numFmtId="0" fontId="0" fillId="5" borderId="2" xfId="0" applyFill="1" applyBorder="1" applyAlignment="1">
      <alignment horizontal="left"/>
    </xf>
    <xf numFmtId="166" fontId="0" fillId="5" borderId="2" xfId="0" applyNumberForma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0" fontId="2" fillId="3" borderId="1" xfId="0" applyFont="1" applyFill="1" applyBorder="1" applyAlignment="1">
      <alignment horizontal="center"/>
    </xf>
    <xf numFmtId="38" fontId="2" fillId="4" borderId="2" xfId="2" applyNumberFormat="1" applyFont="1" applyFill="1" applyBorder="1" applyAlignment="1" applyProtection="1">
      <alignment horizontal="right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10" fontId="2" fillId="4" borderId="2" xfId="3" applyNumberFormat="1" applyFont="1" applyFill="1" applyBorder="1" applyAlignment="1" applyProtection="1">
      <alignment horizontal="right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 indent="1"/>
    </xf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 wrapText="1" indent="2"/>
    </xf>
    <xf numFmtId="0" fontId="5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4" borderId="2" xfId="0" applyFont="1" applyFill="1" applyBorder="1" applyAlignment="1">
      <alignment horizontal="center"/>
    </xf>
    <xf numFmtId="17" fontId="9" fillId="0" borderId="0" xfId="5" quotePrefix="1" applyNumberFormat="1" applyFont="1"/>
    <xf numFmtId="0" fontId="1" fillId="0" borderId="0" xfId="5"/>
    <xf numFmtId="0" fontId="13" fillId="0" borderId="0" xfId="5" applyFont="1"/>
    <xf numFmtId="0" fontId="14" fillId="0" borderId="0" xfId="5" applyFont="1"/>
    <xf numFmtId="0" fontId="15" fillId="0" borderId="0" xfId="5" applyFont="1" applyAlignment="1">
      <alignment horizontal="right" vertical="center"/>
    </xf>
    <xf numFmtId="0" fontId="16" fillId="0" borderId="0" xfId="5" applyFont="1"/>
    <xf numFmtId="0" fontId="17" fillId="0" borderId="0" xfId="5" applyFont="1"/>
    <xf numFmtId="0" fontId="6" fillId="0" borderId="0" xfId="5" quotePrefix="1" applyFont="1" applyAlignment="1">
      <alignment horizontal="right" vertical="center"/>
    </xf>
    <xf numFmtId="0" fontId="18" fillId="0" borderId="0" xfId="5" applyFont="1"/>
    <xf numFmtId="0" fontId="18" fillId="0" borderId="0" xfId="5" applyFont="1" applyAlignment="1">
      <alignment horizontal="left"/>
    </xf>
    <xf numFmtId="0" fontId="1" fillId="0" borderId="0" xfId="5" applyAlignment="1">
      <alignment horizontal="left"/>
    </xf>
    <xf numFmtId="0" fontId="1" fillId="0" borderId="0" xfId="5" applyAlignment="1">
      <alignment horizontal="right"/>
    </xf>
    <xf numFmtId="0" fontId="19" fillId="0" borderId="0" xfId="5" applyFont="1" applyAlignment="1">
      <alignment horizontal="right"/>
    </xf>
    <xf numFmtId="0" fontId="7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20" fillId="0" borderId="0" xfId="5" applyFont="1" applyAlignment="1">
      <alignment horizontal="right"/>
    </xf>
    <xf numFmtId="0" fontId="8" fillId="0" borderId="0" xfId="5" applyFont="1" applyAlignment="1">
      <alignment horizontal="right" vertical="center"/>
    </xf>
    <xf numFmtId="0" fontId="7" fillId="0" borderId="0" xfId="5" applyFont="1" applyAlignment="1">
      <alignment horizontal="right" vertical="center"/>
    </xf>
    <xf numFmtId="0" fontId="11" fillId="6" borderId="0" xfId="0" applyFont="1" applyFill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left"/>
    </xf>
    <xf numFmtId="0" fontId="4" fillId="6" borderId="0" xfId="0" applyFont="1" applyFill="1"/>
    <xf numFmtId="0" fontId="2" fillId="6" borderId="0" xfId="0" applyFont="1" applyFill="1" applyAlignment="1">
      <alignment horizontal="center"/>
    </xf>
    <xf numFmtId="0" fontId="2" fillId="6" borderId="0" xfId="0" applyFont="1" applyFill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0" xfId="0" applyAlignment="1">
      <alignment horizontal="left" wrapText="1"/>
    </xf>
    <xf numFmtId="0" fontId="0" fillId="0" borderId="0" xfId="0" applyAlignment="1"/>
    <xf numFmtId="0" fontId="0" fillId="0" borderId="0" xfId="0" applyAlignment="1">
      <alignment horizontal="left" wrapText="1" indent="1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5" xfId="0" applyFill="1" applyBorder="1" applyAlignment="1">
      <alignment horizontal="left"/>
    </xf>
  </cellXfs>
  <cellStyles count="6">
    <cellStyle name="Comma" xfId="2" builtinId="3"/>
    <cellStyle name="Comma 2" xfId="1" xr:uid="{00000000-0005-0000-0000-00002F000000}"/>
    <cellStyle name="Hyperlink" xfId="4" builtinId="8"/>
    <cellStyle name="Normal" xfId="0" builtinId="0" customBuiltin="1"/>
    <cellStyle name="Normal 2" xfId="5" xr:uid="{2791F18C-9606-442F-8939-542A02061615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23</xdr:row>
      <xdr:rowOff>163286</xdr:rowOff>
    </xdr:from>
    <xdr:to>
      <xdr:col>3</xdr:col>
      <xdr:colOff>693964</xdr:colOff>
      <xdr:row>25</xdr:row>
      <xdr:rowOff>157843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818F792D-300B-4D9F-A40C-995DB4CB3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6842216"/>
          <a:ext cx="3000919" cy="3374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2</xdr:col>
      <xdr:colOff>264886</xdr:colOff>
      <xdr:row>0</xdr:row>
      <xdr:rowOff>457200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484EBD4E-1E55-47DB-A6FA-05D929236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72143" y="0"/>
          <a:ext cx="3987800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1</xdr:col>
      <xdr:colOff>3987800</xdr:colOff>
      <xdr:row>0</xdr:row>
      <xdr:rowOff>457200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FB780AEA-9DAF-41AB-82F4-F58C56F6B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72143" y="0"/>
          <a:ext cx="39878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CFSA">
      <a:dk1>
        <a:srgbClr val="231F20"/>
      </a:dk1>
      <a:lt1>
        <a:sysClr val="window" lastClr="FFFFFF"/>
      </a:lt1>
      <a:dk2>
        <a:srgbClr val="003A5D"/>
      </a:dk2>
      <a:lt2>
        <a:srgbClr val="EEECE1"/>
      </a:lt2>
      <a:accent1>
        <a:srgbClr val="003A5D"/>
      </a:accent1>
      <a:accent2>
        <a:srgbClr val="E64B38"/>
      </a:accent2>
      <a:accent3>
        <a:srgbClr val="238DC1"/>
      </a:accent3>
      <a:accent4>
        <a:srgbClr val="69BA7A"/>
      </a:accent4>
      <a:accent5>
        <a:srgbClr val="238DC1"/>
      </a:accent5>
      <a:accent6>
        <a:srgbClr val="E64B38"/>
      </a:accent6>
      <a:hlink>
        <a:srgbClr val="238DC1"/>
      </a:hlink>
      <a:folHlink>
        <a:srgbClr val="800080"/>
      </a:folHlink>
    </a:clrScheme>
    <a:fontScheme name="BCFS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A9EC8-04F8-4A63-8D32-D313B97241AE}">
  <sheetPr codeName="Sheet1"/>
  <dimension ref="A7:J35"/>
  <sheetViews>
    <sheetView showGridLines="0" tabSelected="1" zoomScale="70" zoomScaleNormal="70" workbookViewId="0"/>
  </sheetViews>
  <sheetFormatPr defaultColWidth="13" defaultRowHeight="14"/>
  <cols>
    <col min="1" max="1" width="13" style="43"/>
    <col min="2" max="2" width="7.453125" style="43" customWidth="1"/>
    <col min="3" max="3" width="13" style="43"/>
    <col min="4" max="7" width="11.81640625" style="43" customWidth="1"/>
    <col min="8" max="8" width="11" style="43" customWidth="1"/>
    <col min="9" max="16384" width="13" style="43"/>
  </cols>
  <sheetData>
    <row r="7" spans="1:10">
      <c r="A7" s="42" t="s">
        <v>377</v>
      </c>
    </row>
    <row r="13" spans="1:10" s="45" customFormat="1" ht="55" customHeight="1">
      <c r="A13" s="44" t="s">
        <v>378</v>
      </c>
    </row>
    <row r="14" spans="1:10" s="45" customFormat="1" ht="55" customHeight="1">
      <c r="A14" s="44" t="s">
        <v>379</v>
      </c>
      <c r="J14" s="46"/>
    </row>
    <row r="15" spans="1:10" s="45" customFormat="1" ht="55" customHeight="1">
      <c r="A15" s="47" t="s">
        <v>380</v>
      </c>
      <c r="J15" s="46"/>
    </row>
    <row r="16" spans="1:10" s="45" customFormat="1" ht="55" customHeight="1">
      <c r="A16" s="47" t="s">
        <v>381</v>
      </c>
    </row>
    <row r="17" spans="1:10" ht="52.25" customHeight="1">
      <c r="A17" s="48" t="s">
        <v>1</v>
      </c>
      <c r="J17" s="49"/>
    </row>
    <row r="18" spans="1:10" ht="25">
      <c r="J18" s="49"/>
    </row>
    <row r="28" spans="1:10">
      <c r="A28" s="50"/>
      <c r="C28" s="51" t="s">
        <v>382</v>
      </c>
    </row>
    <row r="29" spans="1:10">
      <c r="C29" s="51" t="s">
        <v>383</v>
      </c>
    </row>
    <row r="30" spans="1:10">
      <c r="C30" s="52"/>
      <c r="G30" s="53"/>
    </row>
    <row r="31" spans="1:10">
      <c r="C31" s="51" t="s">
        <v>384</v>
      </c>
      <c r="G31" s="54"/>
    </row>
    <row r="32" spans="1:10">
      <c r="C32" s="51" t="s">
        <v>385</v>
      </c>
      <c r="G32" s="53"/>
    </row>
    <row r="33" spans="1:10">
      <c r="A33" s="55"/>
      <c r="C33" s="51" t="s">
        <v>386</v>
      </c>
      <c r="E33" s="56"/>
      <c r="H33" s="57" t="s">
        <v>2</v>
      </c>
      <c r="J33" s="58"/>
    </row>
    <row r="34" spans="1:10">
      <c r="A34" s="55"/>
      <c r="J34" s="58"/>
    </row>
    <row r="35" spans="1:10">
      <c r="A35" s="55"/>
      <c r="J35" s="59"/>
    </row>
  </sheetData>
  <sheetProtection algorithmName="SHA-512" hashValue="5HwC4YXnSQ9OQAhxuiH4VEpnCNAf4ZvAeGXLVO3aVkNVAzPFDyl1cvuzMH0X8h6kWlCSO/httlYVy3zsf8aBcA==" saltValue="HJorvDbTy1eBnnpKi9Q/SA==" spinCount="100000" sheet="1" objects="1" scenarios="1"/>
  <pageMargins left="0.7" right="0.7" top="0.75" bottom="0.74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4B6EB-82BC-430F-A7B7-5D67AD649805}">
  <sheetPr codeName="Sheet10"/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CF4EA-7AFA-4F29-94F5-9EC012AD5097}">
  <sheetPr codeName="Sheet11"/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9185A-69F4-4EB2-9DC7-249CCC556B22}">
  <sheetPr codeName="Sheet12"/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39A32-76E5-4D57-9D07-CB752340D973}">
  <sheetPr codeName="Sheet13"/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6C4A1-B026-4A69-9B62-023857BC7D10}">
  <sheetPr codeName="Sheet14"/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91EE9-69B1-4D7B-A2BF-EC5D868CC3B3}">
  <sheetPr codeName="Sheet2">
    <pageSetUpPr fitToPage="1"/>
  </sheetPr>
  <dimension ref="A1:I27"/>
  <sheetViews>
    <sheetView zoomScale="70" zoomScaleNormal="70" workbookViewId="0">
      <selection activeCell="A2" sqref="A2"/>
    </sheetView>
  </sheetViews>
  <sheetFormatPr defaultColWidth="8.6328125" defaultRowHeight="12.5"/>
  <cols>
    <col min="1" max="1" width="3.90625" style="7" customWidth="1"/>
    <col min="2" max="2" width="54.36328125" customWidth="1"/>
    <col min="3" max="3" width="9.54296875" style="9" customWidth="1"/>
    <col min="4" max="4" width="18.08984375" style="9" customWidth="1"/>
    <col min="5" max="5" width="18.08984375" style="11" customWidth="1"/>
    <col min="6" max="6" width="18.08984375" style="14" customWidth="1"/>
    <col min="7" max="7" width="3.90625" style="7" customWidth="1"/>
  </cols>
  <sheetData>
    <row r="1" spans="1:9" ht="54.65" customHeight="1">
      <c r="B1" s="16"/>
      <c r="C1" s="13"/>
      <c r="E1"/>
    </row>
    <row r="2" spans="1:9" ht="21.65" customHeight="1" thickBot="1">
      <c r="B2" s="60" t="s">
        <v>3</v>
      </c>
      <c r="C2" s="61"/>
      <c r="D2" s="61"/>
      <c r="E2" s="62"/>
      <c r="F2" s="62"/>
    </row>
    <row r="3" spans="1:9" ht="14.5" thickBot="1">
      <c r="B3" s="8" t="s">
        <v>4</v>
      </c>
      <c r="D3" s="66"/>
      <c r="E3" s="67"/>
      <c r="F3" s="68"/>
    </row>
    <row r="4" spans="1:9" ht="14.5" thickBot="1">
      <c r="B4" s="8" t="s">
        <v>5</v>
      </c>
      <c r="D4" s="1"/>
      <c r="F4" s="11"/>
    </row>
    <row r="5" spans="1:9" ht="14.5" thickBot="1">
      <c r="B5" s="8" t="s">
        <v>6</v>
      </c>
      <c r="D5" s="6"/>
      <c r="F5" s="11"/>
    </row>
    <row r="6" spans="1:9" ht="14">
      <c r="B6" s="63"/>
      <c r="C6" s="61"/>
      <c r="D6" s="61"/>
      <c r="E6" s="62"/>
      <c r="F6" s="62"/>
    </row>
    <row r="8" spans="1:9" s="9" customFormat="1" ht="14">
      <c r="A8" s="7"/>
      <c r="B8" s="12" t="s">
        <v>7</v>
      </c>
      <c r="C8" s="13" t="s">
        <v>8</v>
      </c>
      <c r="D8" s="13" t="s">
        <v>9</v>
      </c>
      <c r="E8" s="11"/>
      <c r="F8" s="14"/>
      <c r="G8" s="7"/>
      <c r="H8"/>
      <c r="I8"/>
    </row>
    <row r="9" spans="1:9" s="9" customFormat="1">
      <c r="A9" s="7"/>
      <c r="B9"/>
      <c r="E9" s="11"/>
      <c r="F9" s="14"/>
      <c r="G9" s="7"/>
      <c r="H9"/>
      <c r="I9"/>
    </row>
    <row r="10" spans="1:9" s="9" customFormat="1" ht="14">
      <c r="A10" s="7"/>
      <c r="B10" t="s">
        <v>0</v>
      </c>
      <c r="C10" s="15">
        <v>5100</v>
      </c>
      <c r="D10" s="9" t="s">
        <v>10</v>
      </c>
      <c r="E10" s="11"/>
      <c r="F10" s="14"/>
      <c r="G10" s="7"/>
      <c r="H10"/>
      <c r="I10"/>
    </row>
    <row r="11" spans="1:9" s="9" customFormat="1" ht="14">
      <c r="A11" s="7"/>
      <c r="B11" t="s">
        <v>11</v>
      </c>
      <c r="C11" s="15">
        <v>5110</v>
      </c>
      <c r="D11" s="9" t="s">
        <v>10</v>
      </c>
      <c r="E11" s="11"/>
      <c r="F11" s="14"/>
      <c r="G11" s="7"/>
      <c r="H11"/>
      <c r="I11"/>
    </row>
    <row r="12" spans="1:9" s="9" customFormat="1" ht="14">
      <c r="A12" s="7"/>
      <c r="B12" t="s">
        <v>12</v>
      </c>
      <c r="C12" s="15">
        <v>5120</v>
      </c>
      <c r="D12" s="9" t="s">
        <v>10</v>
      </c>
      <c r="E12" s="11"/>
      <c r="F12" s="14"/>
      <c r="G12" s="7"/>
      <c r="H12"/>
      <c r="I12"/>
    </row>
    <row r="13" spans="1:9" s="9" customFormat="1" ht="14">
      <c r="A13" s="7"/>
      <c r="B13" t="s">
        <v>13</v>
      </c>
      <c r="C13" s="15">
        <v>5130</v>
      </c>
      <c r="D13" s="9" t="s">
        <v>10</v>
      </c>
      <c r="E13" s="11"/>
      <c r="F13" s="14"/>
      <c r="G13" s="7"/>
      <c r="H13"/>
      <c r="I13"/>
    </row>
    <row r="16" spans="1:9" ht="14">
      <c r="B16" s="16" t="s">
        <v>14</v>
      </c>
    </row>
    <row r="17" spans="1:9" ht="30" customHeight="1">
      <c r="B17" s="69" t="s">
        <v>15</v>
      </c>
      <c r="C17" s="69"/>
      <c r="D17" s="69"/>
      <c r="E17" s="69"/>
      <c r="F17" s="69"/>
    </row>
    <row r="18" spans="1:9" ht="14">
      <c r="B18" s="70" t="s">
        <v>16</v>
      </c>
      <c r="C18" s="70"/>
      <c r="D18" s="70"/>
      <c r="E18" s="70"/>
      <c r="F18" s="70"/>
    </row>
    <row r="21" spans="1:9" s="14" customFormat="1" ht="14.5" thickBot="1">
      <c r="A21" s="7"/>
      <c r="B21" s="16" t="s">
        <v>17</v>
      </c>
      <c r="C21" s="9"/>
      <c r="D21" s="9"/>
      <c r="E21" s="11"/>
      <c r="G21" s="7"/>
      <c r="H21"/>
      <c r="I21"/>
    </row>
    <row r="22" spans="1:9" s="14" customFormat="1" ht="14.5" thickBot="1">
      <c r="A22" s="7"/>
      <c r="B22" s="17" t="s">
        <v>18</v>
      </c>
      <c r="C22" s="18"/>
      <c r="D22" s="9"/>
      <c r="E22"/>
      <c r="G22" s="7"/>
      <c r="H22"/>
      <c r="I22"/>
    </row>
    <row r="23" spans="1:9" s="14" customFormat="1" ht="13" thickBot="1">
      <c r="A23" s="7"/>
      <c r="B23" s="19" t="s">
        <v>19</v>
      </c>
      <c r="C23"/>
      <c r="D23" s="9"/>
      <c r="E23"/>
      <c r="G23" s="7"/>
      <c r="H23"/>
      <c r="I23"/>
    </row>
    <row r="24" spans="1:9" s="14" customFormat="1" ht="13" thickBot="1">
      <c r="A24" s="7"/>
      <c r="B24" s="17" t="s">
        <v>20</v>
      </c>
      <c r="C24" s="10"/>
      <c r="D24" s="9"/>
      <c r="E24"/>
      <c r="G24" s="7"/>
      <c r="H24"/>
      <c r="I24"/>
    </row>
    <row r="25" spans="1:9" s="14" customFormat="1" ht="13" thickBot="1">
      <c r="A25" s="7"/>
      <c r="B25" s="17" t="s">
        <v>21</v>
      </c>
      <c r="C25" s="20"/>
      <c r="D25" s="9"/>
      <c r="E25"/>
      <c r="G25" s="7"/>
      <c r="H25"/>
      <c r="I25"/>
    </row>
    <row r="27" spans="1:9" ht="28.5" customHeight="1">
      <c r="B27" s="71" t="s">
        <v>22</v>
      </c>
      <c r="C27" s="71"/>
      <c r="D27" s="71"/>
      <c r="E27" s="71"/>
      <c r="F27" s="71"/>
    </row>
  </sheetData>
  <sheetProtection algorithmName="SHA-512" hashValue="9j0ifQiPy0qC+qknYO4/L7/bLhvL0mbv53gihJaQkvsv+cHpUAWlvXJpOdD44VJV3Y2WyinRI3wCYW2C20ia5w==" saltValue="9eBF7IcZWnPPT3TlyfYOfw==" spinCount="100000" sheet="1" objects="1" scenarios="1"/>
  <mergeCells count="4">
    <mergeCell ref="D3:F3"/>
    <mergeCell ref="B17:F17"/>
    <mergeCell ref="B18:F18"/>
    <mergeCell ref="B27:F27"/>
  </mergeCells>
  <hyperlinks>
    <hyperlink ref="C10" location="LCR!B8" display="LCR!B8" xr:uid="{68622F16-50A2-45F4-86E2-3F29D8449A59}"/>
    <hyperlink ref="C11" location="LCR!B20" display="LCR!B20" xr:uid="{4E31C27A-D09D-4ACF-A982-6B6DA10EC478}"/>
    <hyperlink ref="C12" location="LCR!B48" display="LCR!B48" xr:uid="{23EA7FB6-EA30-4873-BB06-9C0715824285}"/>
    <hyperlink ref="C13" location="LCR!B98" display="LCR!B98" xr:uid="{8AE7BE36-1A57-47A3-A15D-421B43842FBC}"/>
  </hyperlinks>
  <printOptions horizontalCentered="1"/>
  <pageMargins left="0.70866141732283505" right="0.70866141732283505" top="0.74803149606299202" bottom="0.74803149606299202" header="0.31496062992126" footer="0.31496062992126"/>
  <pageSetup scale="76" fitToHeight="0" orientation="portrait" r:id="rId1"/>
  <headerFooter>
    <oddFooter>&amp;CClassification: Protected B&amp;R&amp;P/&amp;N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6EAF4-974F-4D2E-8BD7-A3BC37E53FB6}">
  <sheetPr codeName="Sheet3">
    <pageSetUpPr fitToPage="1"/>
  </sheetPr>
  <dimension ref="A1:G121"/>
  <sheetViews>
    <sheetView zoomScale="70" zoomScaleNormal="70" workbookViewId="0">
      <selection activeCell="A2" sqref="A2"/>
    </sheetView>
  </sheetViews>
  <sheetFormatPr defaultColWidth="8.6328125" defaultRowHeight="14"/>
  <cols>
    <col min="1" max="1" width="3.90625" style="24" customWidth="1"/>
    <col min="2" max="2" width="69.08984375" style="8" customWidth="1"/>
    <col min="3" max="3" width="9.90625" style="8" customWidth="1"/>
    <col min="4" max="4" width="18.08984375" style="27" customWidth="1"/>
    <col min="5" max="6" width="18.08984375" style="28" customWidth="1"/>
    <col min="7" max="7" width="3.90625" style="24" customWidth="1"/>
    <col min="8" max="16384" width="8.6328125" style="22"/>
  </cols>
  <sheetData>
    <row r="1" spans="2:6" ht="54.65" customHeight="1">
      <c r="B1" s="12"/>
      <c r="C1" s="12"/>
      <c r="E1" s="8"/>
      <c r="F1" s="8"/>
    </row>
    <row r="2" spans="2:6" ht="21.65" customHeight="1" thickBot="1">
      <c r="B2" s="60" t="s">
        <v>3</v>
      </c>
      <c r="C2" s="64"/>
      <c r="D2" s="64"/>
      <c r="E2" s="65"/>
      <c r="F2" s="65"/>
    </row>
    <row r="3" spans="2:6" ht="14.5" thickBot="1">
      <c r="B3" s="8" t="s">
        <v>23</v>
      </c>
      <c r="D3" s="72" t="str">
        <f>IF(ISBLANK(ToC!$D$3),"",ToC!$D$3)</f>
        <v/>
      </c>
      <c r="E3" s="73"/>
      <c r="F3" s="74"/>
    </row>
    <row r="4" spans="2:6" ht="14.5" thickBot="1">
      <c r="B4" s="8" t="s">
        <v>24</v>
      </c>
      <c r="D4" s="25" t="str">
        <f>IF(ISBLANK(ToC!$D$4),"",ToC!$D$4)</f>
        <v/>
      </c>
      <c r="E4" s="11"/>
      <c r="F4" s="11"/>
    </row>
    <row r="5" spans="2:6" ht="14.5" thickBot="1">
      <c r="B5" s="8" t="s">
        <v>25</v>
      </c>
      <c r="D5" s="26" t="str">
        <f>IF(ISBLANK(ToC!$D$5),"",ToC!$D$5)</f>
        <v/>
      </c>
      <c r="E5" s="11"/>
      <c r="F5" s="11"/>
    </row>
    <row r="6" spans="2:6">
      <c r="B6" s="63"/>
      <c r="C6" s="64"/>
      <c r="D6" s="64"/>
      <c r="E6" s="65"/>
      <c r="F6" s="65"/>
    </row>
    <row r="7" spans="2:6">
      <c r="F7" s="29"/>
    </row>
    <row r="8" spans="2:6" ht="14.5" thickBot="1">
      <c r="B8" s="12" t="s">
        <v>0</v>
      </c>
      <c r="D8" s="27" t="s">
        <v>26</v>
      </c>
      <c r="E8" s="27" t="s">
        <v>27</v>
      </c>
      <c r="F8" s="29"/>
    </row>
    <row r="9" spans="2:6" ht="14.5" thickBot="1">
      <c r="B9" s="30" t="s">
        <v>28</v>
      </c>
      <c r="D9" s="18">
        <v>10</v>
      </c>
      <c r="E9" s="18">
        <v>20</v>
      </c>
      <c r="F9" s="27"/>
    </row>
    <row r="10" spans="2:6" ht="14.5" thickBot="1">
      <c r="E10" s="8"/>
      <c r="F10" s="8"/>
    </row>
    <row r="11" spans="2:6" ht="14.5" thickBot="1">
      <c r="B11" s="8" t="s">
        <v>29</v>
      </c>
      <c r="C11" s="18" t="s">
        <v>30</v>
      </c>
      <c r="D11" s="31">
        <f>F45</f>
        <v>0</v>
      </c>
      <c r="E11" s="8"/>
      <c r="F11" s="8"/>
    </row>
    <row r="12" spans="2:6" ht="14.5" thickBot="1">
      <c r="B12" s="32" t="s">
        <v>31</v>
      </c>
      <c r="C12" s="18" t="s">
        <v>32</v>
      </c>
      <c r="D12" s="31">
        <f>F95</f>
        <v>0</v>
      </c>
    </row>
    <row r="13" spans="2:6" ht="14.5" thickBot="1">
      <c r="B13" s="32" t="s">
        <v>33</v>
      </c>
      <c r="C13" s="18" t="s">
        <v>34</v>
      </c>
      <c r="D13" s="31">
        <f>F121</f>
        <v>0</v>
      </c>
    </row>
    <row r="14" spans="2:6" ht="14.5" thickBot="1">
      <c r="B14" s="33" t="s">
        <v>35</v>
      </c>
      <c r="C14" s="18" t="s">
        <v>36</v>
      </c>
      <c r="D14" s="31">
        <f>MIN(D13,0.75*D12)</f>
        <v>0</v>
      </c>
    </row>
    <row r="15" spans="2:6" ht="14.5" thickBot="1">
      <c r="B15" s="8" t="s">
        <v>37</v>
      </c>
      <c r="C15" s="18" t="s">
        <v>38</v>
      </c>
      <c r="D15" s="31">
        <f>D12-D14</f>
        <v>0</v>
      </c>
    </row>
    <row r="16" spans="2:6" ht="14.5" thickBot="1"/>
    <row r="17" spans="1:7" ht="14.5" thickBot="1">
      <c r="B17" s="12" t="s">
        <v>0</v>
      </c>
      <c r="C17" s="18" t="s">
        <v>39</v>
      </c>
      <c r="E17" s="34" t="e">
        <f>D11/D15</f>
        <v>#DIV/0!</v>
      </c>
    </row>
    <row r="18" spans="1:7" s="23" customFormat="1">
      <c r="A18" s="24"/>
      <c r="B18" s="8"/>
      <c r="C18" s="8"/>
      <c r="D18" s="27"/>
      <c r="E18" s="28"/>
      <c r="F18" s="28"/>
      <c r="G18" s="24"/>
    </row>
    <row r="19" spans="1:7" s="23" customFormat="1">
      <c r="A19" s="24"/>
      <c r="B19" s="8"/>
      <c r="C19" s="8"/>
      <c r="D19" s="8"/>
      <c r="E19" s="27"/>
      <c r="F19" s="28"/>
      <c r="G19" s="24"/>
    </row>
    <row r="20" spans="1:7" s="23" customFormat="1" ht="28.5" thickBot="1">
      <c r="A20" s="24"/>
      <c r="B20" s="12" t="s">
        <v>11</v>
      </c>
      <c r="C20" s="8"/>
      <c r="D20" s="27" t="s">
        <v>40</v>
      </c>
      <c r="E20" s="27" t="s">
        <v>41</v>
      </c>
      <c r="F20" s="35" t="s">
        <v>42</v>
      </c>
      <c r="G20" s="24"/>
    </row>
    <row r="21" spans="1:7" s="23" customFormat="1" ht="14.5" thickBot="1">
      <c r="A21" s="24"/>
      <c r="B21" s="30" t="s">
        <v>43</v>
      </c>
      <c r="C21" s="8"/>
      <c r="D21" s="18">
        <v>10</v>
      </c>
      <c r="E21" s="18">
        <v>20</v>
      </c>
      <c r="F21" s="18">
        <v>30</v>
      </c>
      <c r="G21" s="24"/>
    </row>
    <row r="22" spans="1:7">
      <c r="D22" s="27" t="s">
        <v>44</v>
      </c>
      <c r="E22" s="27" t="s">
        <v>45</v>
      </c>
      <c r="F22" s="27" t="s">
        <v>46</v>
      </c>
    </row>
    <row r="23" spans="1:7" s="23" customFormat="1" ht="14.5" thickBot="1">
      <c r="A23" s="24"/>
      <c r="B23" s="12" t="s">
        <v>47</v>
      </c>
      <c r="C23" s="8"/>
      <c r="D23" s="27"/>
      <c r="E23" s="28"/>
      <c r="F23" s="28"/>
      <c r="G23" s="24"/>
    </row>
    <row r="24" spans="1:7" s="23" customFormat="1" ht="14.5" thickBot="1">
      <c r="A24" s="24"/>
      <c r="B24" s="32" t="s">
        <v>48</v>
      </c>
      <c r="C24" s="18" t="s">
        <v>49</v>
      </c>
      <c r="D24" s="21"/>
      <c r="E24" s="41">
        <v>0</v>
      </c>
      <c r="F24" s="31">
        <f>ROUND(D24*(1-E24),0)</f>
        <v>0</v>
      </c>
      <c r="G24" s="24"/>
    </row>
    <row r="25" spans="1:7" s="23" customFormat="1" ht="15" thickBot="1">
      <c r="A25" s="24"/>
      <c r="B25" s="32" t="s">
        <v>50</v>
      </c>
      <c r="C25" s="18" t="s">
        <v>51</v>
      </c>
      <c r="D25" s="21"/>
      <c r="E25" s="41">
        <v>0</v>
      </c>
      <c r="F25" s="31">
        <f>ROUND(D25*(1-E25),0)</f>
        <v>0</v>
      </c>
      <c r="G25" s="24"/>
    </row>
    <row r="26" spans="1:7" s="23" customFormat="1" ht="14.5" thickBot="1">
      <c r="A26" s="24"/>
      <c r="B26" s="32" t="s">
        <v>52</v>
      </c>
      <c r="C26" s="18" t="s">
        <v>53</v>
      </c>
      <c r="D26" s="21"/>
      <c r="E26" s="41">
        <v>0</v>
      </c>
      <c r="F26" s="31">
        <f>ROUND(D26*(1-E26),0)</f>
        <v>0</v>
      </c>
      <c r="G26" s="24"/>
    </row>
    <row r="27" spans="1:7" s="23" customFormat="1" ht="28.5" thickBot="1">
      <c r="A27" s="24"/>
      <c r="B27" s="36" t="s">
        <v>54</v>
      </c>
      <c r="C27" s="18" t="s">
        <v>55</v>
      </c>
      <c r="D27" s="21"/>
      <c r="E27" s="41">
        <v>0</v>
      </c>
      <c r="F27" s="31">
        <f>ROUND(D27*(1-E27),0)</f>
        <v>0</v>
      </c>
      <c r="G27" s="24"/>
    </row>
    <row r="28" spans="1:7" ht="14.5" thickBot="1">
      <c r="B28" s="12" t="s">
        <v>56</v>
      </c>
      <c r="C28" s="18" t="s">
        <v>57</v>
      </c>
      <c r="D28" s="31">
        <f>SUM(D24:D27)</f>
        <v>0</v>
      </c>
      <c r="F28" s="31">
        <f>SUM(F24:F27)</f>
        <v>0</v>
      </c>
    </row>
    <row r="29" spans="1:7">
      <c r="E29" s="27"/>
      <c r="F29" s="27"/>
    </row>
    <row r="30" spans="1:7" ht="14.5" thickBot="1">
      <c r="B30" s="12" t="s">
        <v>58</v>
      </c>
      <c r="E30" s="27"/>
      <c r="F30" s="27"/>
    </row>
    <row r="31" spans="1:7" ht="28.5" thickBot="1">
      <c r="B31" s="36" t="s">
        <v>59</v>
      </c>
      <c r="C31" s="18" t="s">
        <v>60</v>
      </c>
      <c r="D31" s="21"/>
      <c r="E31" s="41">
        <v>0.15</v>
      </c>
      <c r="F31" s="31">
        <f>ROUND(D31*(1-E31),0)</f>
        <v>0</v>
      </c>
    </row>
    <row r="32" spans="1:7" ht="14.5" thickBot="1">
      <c r="B32" s="32" t="s">
        <v>61</v>
      </c>
      <c r="C32" s="18" t="s">
        <v>62</v>
      </c>
      <c r="D32" s="21"/>
      <c r="E32" s="41">
        <v>0.15</v>
      </c>
      <c r="F32" s="31">
        <f>ROUND(D32*(1-E32),0)</f>
        <v>0</v>
      </c>
    </row>
    <row r="33" spans="2:6" ht="14.5" thickBot="1">
      <c r="B33" s="32" t="s">
        <v>63</v>
      </c>
      <c r="C33" s="18" t="s">
        <v>64</v>
      </c>
      <c r="D33" s="21"/>
      <c r="E33" s="41">
        <v>0.15</v>
      </c>
      <c r="F33" s="31">
        <f>ROUND(D33*(1-E33),0)</f>
        <v>0</v>
      </c>
    </row>
    <row r="34" spans="2:6" ht="14.5" thickBot="1">
      <c r="B34" s="12" t="s">
        <v>65</v>
      </c>
      <c r="C34" s="18" t="s">
        <v>66</v>
      </c>
      <c r="D34" s="31">
        <f>SUM(D31:D33)</f>
        <v>0</v>
      </c>
      <c r="F34" s="31">
        <f>SUM(F31:F33)</f>
        <v>0</v>
      </c>
    </row>
    <row r="35" spans="2:6">
      <c r="E35" s="27"/>
      <c r="F35" s="27"/>
    </row>
    <row r="36" spans="2:6" ht="14.5" thickBot="1">
      <c r="B36" s="12" t="s">
        <v>67</v>
      </c>
      <c r="E36" s="27"/>
      <c r="F36" s="27"/>
    </row>
    <row r="37" spans="2:6" ht="14.5" thickBot="1">
      <c r="B37" s="36" t="s">
        <v>68</v>
      </c>
      <c r="C37" s="18" t="s">
        <v>69</v>
      </c>
      <c r="D37" s="21"/>
      <c r="E37" s="41">
        <v>0.25</v>
      </c>
      <c r="F37" s="31">
        <f>ROUND(D37*(1-E37),0)</f>
        <v>0</v>
      </c>
    </row>
    <row r="38" spans="2:6" ht="14.5" thickBot="1">
      <c r="B38" s="32" t="s">
        <v>70</v>
      </c>
      <c r="C38" s="18" t="s">
        <v>71</v>
      </c>
      <c r="D38" s="21"/>
      <c r="E38" s="41">
        <v>0.5</v>
      </c>
      <c r="F38" s="31">
        <f>ROUND(D38*(1-E38),0)</f>
        <v>0</v>
      </c>
    </row>
    <row r="39" spans="2:6" ht="14.5" thickBot="1">
      <c r="B39" s="32" t="s">
        <v>72</v>
      </c>
      <c r="C39" s="18" t="s">
        <v>73</v>
      </c>
      <c r="D39" s="21"/>
      <c r="E39" s="41">
        <v>0.5</v>
      </c>
      <c r="F39" s="31">
        <f>ROUND(D39*(1-E39),0)</f>
        <v>0</v>
      </c>
    </row>
    <row r="40" spans="2:6" ht="14.5" thickBot="1">
      <c r="B40" s="12" t="s">
        <v>74</v>
      </c>
      <c r="C40" s="18" t="s">
        <v>75</v>
      </c>
      <c r="D40" s="31">
        <f>SUM(D37:D39)</f>
        <v>0</v>
      </c>
      <c r="F40" s="31">
        <f>SUM(F37:F39)</f>
        <v>0</v>
      </c>
    </row>
    <row r="41" spans="2:6" ht="14.5" thickBot="1">
      <c r="E41" s="27"/>
    </row>
    <row r="42" spans="2:6" ht="14.5" thickBot="1">
      <c r="B42" s="8" t="s">
        <v>76</v>
      </c>
      <c r="C42" s="18" t="s">
        <v>77</v>
      </c>
      <c r="E42" s="27"/>
      <c r="F42" s="31">
        <f>MAX(F40-15/85*(F28+F34),F40-15/60*F28,0)</f>
        <v>0</v>
      </c>
    </row>
    <row r="43" spans="2:6" ht="14.5" thickBot="1">
      <c r="B43" s="8" t="s">
        <v>78</v>
      </c>
      <c r="C43" s="18" t="s">
        <v>79</v>
      </c>
      <c r="E43" s="27"/>
      <c r="F43" s="31">
        <f>MAX((F34+F40-F42)-40/60*F28,0)</f>
        <v>0</v>
      </c>
    </row>
    <row r="44" spans="2:6" ht="14.5" thickBot="1">
      <c r="E44" s="27"/>
    </row>
    <row r="45" spans="2:6" ht="14.5" thickBot="1">
      <c r="B45" s="12" t="s">
        <v>80</v>
      </c>
      <c r="C45" s="18" t="s">
        <v>81</v>
      </c>
      <c r="D45" s="31">
        <f>D28+D34+D40</f>
        <v>0</v>
      </c>
      <c r="F45" s="31">
        <f>F28+F34+F40-F42-F43</f>
        <v>0</v>
      </c>
    </row>
    <row r="46" spans="2:6">
      <c r="D46" s="8"/>
    </row>
    <row r="48" spans="2:6" ht="29.4" customHeight="1" thickBot="1">
      <c r="B48" s="12" t="s">
        <v>12</v>
      </c>
      <c r="D48" s="27" t="s">
        <v>40</v>
      </c>
      <c r="E48" s="27" t="s">
        <v>82</v>
      </c>
      <c r="F48" s="35" t="s">
        <v>83</v>
      </c>
    </row>
    <row r="49" spans="2:6" ht="14.5" thickBot="1">
      <c r="B49" s="30" t="s">
        <v>84</v>
      </c>
      <c r="D49" s="18">
        <v>10</v>
      </c>
      <c r="E49" s="18">
        <v>20</v>
      </c>
      <c r="F49" s="18">
        <v>30</v>
      </c>
    </row>
    <row r="50" spans="2:6">
      <c r="D50" s="27" t="s">
        <v>44</v>
      </c>
      <c r="E50" s="27" t="s">
        <v>45</v>
      </c>
      <c r="F50" s="27" t="s">
        <v>85</v>
      </c>
    </row>
    <row r="51" spans="2:6">
      <c r="B51" s="12" t="s">
        <v>86</v>
      </c>
    </row>
    <row r="52" spans="2:6" ht="15" thickBot="1">
      <c r="B52" s="37" t="s">
        <v>87</v>
      </c>
    </row>
    <row r="53" spans="2:6" ht="14.5" thickBot="1">
      <c r="B53" s="33" t="s">
        <v>88</v>
      </c>
      <c r="C53" s="18" t="s">
        <v>89</v>
      </c>
      <c r="D53" s="21"/>
      <c r="E53" s="41">
        <v>0</v>
      </c>
      <c r="F53" s="31">
        <f>ROUND(D53*E53,0)</f>
        <v>0</v>
      </c>
    </row>
    <row r="54" spans="2:6" ht="28.5" thickBot="1">
      <c r="B54" s="38" t="s">
        <v>90</v>
      </c>
      <c r="C54" s="18" t="s">
        <v>91</v>
      </c>
      <c r="D54" s="21"/>
      <c r="E54" s="41">
        <v>0.03</v>
      </c>
      <c r="F54" s="31">
        <f>ROUND(D54*E54,0)</f>
        <v>0</v>
      </c>
    </row>
    <row r="55" spans="2:6" ht="15" thickBot="1">
      <c r="B55" s="37" t="s">
        <v>92</v>
      </c>
    </row>
    <row r="56" spans="2:6" ht="14.5" thickBot="1">
      <c r="B56" s="38" t="s">
        <v>93</v>
      </c>
      <c r="C56" s="18" t="s">
        <v>94</v>
      </c>
      <c r="D56" s="21"/>
      <c r="E56" s="41">
        <v>0.05</v>
      </c>
      <c r="F56" s="31">
        <f>ROUND(D56*E56,0)</f>
        <v>0</v>
      </c>
    </row>
    <row r="57" spans="2:6" ht="14.5" thickBot="1">
      <c r="B57" s="12" t="s">
        <v>95</v>
      </c>
      <c r="C57" s="18" t="s">
        <v>96</v>
      </c>
      <c r="D57" s="31">
        <f>SUM(D53:D54,D56)</f>
        <v>0</v>
      </c>
      <c r="F57" s="31">
        <f>SUM(F53:F54,F56)</f>
        <v>0</v>
      </c>
    </row>
    <row r="58" spans="2:6" ht="14.5" thickBot="1"/>
    <row r="59" spans="2:6" ht="14.5" thickBot="1">
      <c r="B59" s="12" t="s">
        <v>97</v>
      </c>
      <c r="C59" s="18" t="s">
        <v>98</v>
      </c>
      <c r="D59" s="21"/>
      <c r="E59" s="41">
        <v>0.3</v>
      </c>
      <c r="F59" s="31">
        <f>ROUND(D59*E59,0)</f>
        <v>0</v>
      </c>
    </row>
    <row r="61" spans="2:6">
      <c r="B61" s="12" t="s">
        <v>99</v>
      </c>
    </row>
    <row r="62" spans="2:6" ht="15" thickBot="1">
      <c r="B62" s="37" t="s">
        <v>100</v>
      </c>
    </row>
    <row r="63" spans="2:6" ht="14.5" thickBot="1">
      <c r="B63" s="33" t="s">
        <v>101</v>
      </c>
      <c r="C63" s="18" t="s">
        <v>102</v>
      </c>
      <c r="D63" s="21"/>
      <c r="E63" s="41">
        <v>0.05</v>
      </c>
      <c r="F63" s="31">
        <f>ROUND(D63*E63,0)</f>
        <v>0</v>
      </c>
    </row>
    <row r="64" spans="2:6" ht="14.5" thickBot="1">
      <c r="B64" s="33" t="s">
        <v>103</v>
      </c>
      <c r="C64" s="18" t="s">
        <v>104</v>
      </c>
      <c r="D64" s="21"/>
      <c r="E64" s="41">
        <v>0.2</v>
      </c>
      <c r="F64" s="31">
        <f>ROUND(D64*E64,0)</f>
        <v>0</v>
      </c>
    </row>
    <row r="65" spans="2:6" ht="14.5" thickBot="1">
      <c r="B65" s="33" t="s">
        <v>105</v>
      </c>
      <c r="C65" s="18" t="s">
        <v>106</v>
      </c>
      <c r="D65" s="21"/>
      <c r="E65" s="41">
        <v>1</v>
      </c>
      <c r="F65" s="31">
        <f>ROUND(D65*E65,0)</f>
        <v>0</v>
      </c>
    </row>
    <row r="66" spans="2:6" ht="15" thickBot="1">
      <c r="B66" s="39" t="s">
        <v>107</v>
      </c>
    </row>
    <row r="67" spans="2:6" ht="14.5" thickBot="1">
      <c r="B67" s="40" t="s">
        <v>108</v>
      </c>
      <c r="C67" s="18" t="s">
        <v>109</v>
      </c>
      <c r="D67" s="21"/>
      <c r="E67" s="41">
        <v>0.05</v>
      </c>
      <c r="F67" s="31">
        <f>ROUND(D67*E67,0)</f>
        <v>0</v>
      </c>
    </row>
    <row r="68" spans="2:6" ht="14.5" thickBot="1">
      <c r="B68" s="40" t="s">
        <v>110</v>
      </c>
      <c r="C68" s="18" t="s">
        <v>111</v>
      </c>
      <c r="D68" s="21"/>
      <c r="E68" s="41">
        <v>0.1</v>
      </c>
      <c r="F68" s="31">
        <f>ROUND(D68*E68,0)</f>
        <v>0</v>
      </c>
    </row>
    <row r="69" spans="2:6" ht="15" thickBot="1">
      <c r="B69" s="37" t="s">
        <v>112</v>
      </c>
    </row>
    <row r="70" spans="2:6" ht="14.5" thickBot="1">
      <c r="B70" s="33" t="s">
        <v>113</v>
      </c>
      <c r="C70" s="30" t="s">
        <v>114</v>
      </c>
      <c r="D70" s="21"/>
      <c r="E70" s="41">
        <v>0</v>
      </c>
      <c r="F70" s="31">
        <f t="shared" ref="F70:F76" si="0">ROUND(D70*E70,0)</f>
        <v>0</v>
      </c>
    </row>
    <row r="71" spans="2:6" ht="14.5" thickBot="1">
      <c r="B71" s="33" t="s">
        <v>115</v>
      </c>
      <c r="C71" s="30" t="s">
        <v>116</v>
      </c>
      <c r="D71" s="21"/>
      <c r="E71" s="41">
        <v>0</v>
      </c>
      <c r="F71" s="31">
        <f t="shared" si="0"/>
        <v>0</v>
      </c>
    </row>
    <row r="72" spans="2:6" ht="14.5" thickBot="1">
      <c r="B72" s="33" t="s">
        <v>117</v>
      </c>
      <c r="C72" s="30" t="s">
        <v>118</v>
      </c>
      <c r="D72" s="21"/>
      <c r="E72" s="41">
        <v>0.15</v>
      </c>
      <c r="F72" s="31">
        <f t="shared" si="0"/>
        <v>0</v>
      </c>
    </row>
    <row r="73" spans="2:6" ht="28.5" thickBot="1">
      <c r="B73" s="38" t="s">
        <v>119</v>
      </c>
      <c r="C73" s="30" t="s">
        <v>120</v>
      </c>
      <c r="D73" s="21"/>
      <c r="E73" s="41">
        <v>0.25</v>
      </c>
      <c r="F73" s="31">
        <f t="shared" si="0"/>
        <v>0</v>
      </c>
    </row>
    <row r="74" spans="2:6" ht="14.5" thickBot="1">
      <c r="B74" s="38" t="s">
        <v>121</v>
      </c>
      <c r="C74" s="30" t="s">
        <v>122</v>
      </c>
      <c r="D74" s="21"/>
      <c r="E74" s="41">
        <v>0.25</v>
      </c>
      <c r="F74" s="31">
        <f t="shared" si="0"/>
        <v>0</v>
      </c>
    </row>
    <row r="75" spans="2:6" ht="14.5" thickBot="1">
      <c r="B75" s="33" t="s">
        <v>123</v>
      </c>
      <c r="C75" s="30" t="s">
        <v>124</v>
      </c>
      <c r="D75" s="21"/>
      <c r="E75" s="41">
        <v>0.5</v>
      </c>
      <c r="F75" s="31">
        <f t="shared" si="0"/>
        <v>0</v>
      </c>
    </row>
    <row r="76" spans="2:6" ht="14.5" thickBot="1">
      <c r="B76" s="33" t="s">
        <v>125</v>
      </c>
      <c r="C76" s="30" t="s">
        <v>126</v>
      </c>
      <c r="D76" s="21"/>
      <c r="E76" s="41">
        <v>1</v>
      </c>
      <c r="F76" s="31">
        <f t="shared" si="0"/>
        <v>0</v>
      </c>
    </row>
    <row r="77" spans="2:6" ht="14.5" thickBot="1">
      <c r="B77" s="12" t="s">
        <v>127</v>
      </c>
      <c r="C77" s="30" t="s">
        <v>128</v>
      </c>
      <c r="D77" s="31">
        <f>SUM(D63:D65,D67:D68,D70:D76)</f>
        <v>0</v>
      </c>
      <c r="F77" s="31">
        <f>SUM(F63:F65,F67:F68,F70:F76)</f>
        <v>0</v>
      </c>
    </row>
    <row r="79" spans="2:6" ht="14.5" thickBot="1">
      <c r="B79" s="12" t="s">
        <v>129</v>
      </c>
    </row>
    <row r="80" spans="2:6" ht="14.5" thickBot="1">
      <c r="B80" s="32" t="s">
        <v>130</v>
      </c>
      <c r="C80" s="30" t="s">
        <v>131</v>
      </c>
      <c r="D80" s="21"/>
      <c r="E80" s="41">
        <v>0.05</v>
      </c>
      <c r="F80" s="31">
        <f>ROUND(D80*E80,0)</f>
        <v>0</v>
      </c>
    </row>
    <row r="81" spans="2:6" ht="15" thickBot="1">
      <c r="B81" s="37" t="s">
        <v>132</v>
      </c>
    </row>
    <row r="82" spans="2:6" ht="14.5" thickBot="1">
      <c r="B82" s="38" t="s">
        <v>133</v>
      </c>
      <c r="C82" s="30" t="s">
        <v>134</v>
      </c>
      <c r="D82" s="21"/>
      <c r="E82" s="41">
        <v>0.05</v>
      </c>
      <c r="F82" s="31">
        <f t="shared" ref="F82:F87" si="1">ROUND(D82*E82,0)</f>
        <v>0</v>
      </c>
    </row>
    <row r="83" spans="2:6" ht="28.5" thickBot="1">
      <c r="B83" s="38" t="s">
        <v>135</v>
      </c>
      <c r="C83" s="30" t="s">
        <v>136</v>
      </c>
      <c r="D83" s="21"/>
      <c r="E83" s="41">
        <v>0.1</v>
      </c>
      <c r="F83" s="31">
        <f t="shared" si="1"/>
        <v>0</v>
      </c>
    </row>
    <row r="84" spans="2:6" ht="14.5" thickBot="1">
      <c r="B84" s="33" t="s">
        <v>137</v>
      </c>
      <c r="C84" s="30" t="s">
        <v>138</v>
      </c>
      <c r="D84" s="21"/>
      <c r="E84" s="41">
        <v>0.3</v>
      </c>
      <c r="F84" s="31">
        <f t="shared" si="1"/>
        <v>0</v>
      </c>
    </row>
    <row r="85" spans="2:6" ht="14.5" thickBot="1">
      <c r="B85" s="33" t="s">
        <v>139</v>
      </c>
      <c r="C85" s="30" t="s">
        <v>140</v>
      </c>
      <c r="D85" s="21"/>
      <c r="E85" s="41">
        <v>1</v>
      </c>
      <c r="F85" s="31">
        <f t="shared" si="1"/>
        <v>0</v>
      </c>
    </row>
    <row r="86" spans="2:6" ht="14.5" thickBot="1">
      <c r="B86" s="38" t="s">
        <v>141</v>
      </c>
      <c r="C86" s="30" t="s">
        <v>142</v>
      </c>
      <c r="D86" s="21"/>
      <c r="E86" s="41">
        <v>0.02</v>
      </c>
      <c r="F86" s="31">
        <f t="shared" si="1"/>
        <v>0</v>
      </c>
    </row>
    <row r="87" spans="2:6" ht="14.5" thickBot="1">
      <c r="B87" s="38" t="s">
        <v>143</v>
      </c>
      <c r="C87" s="30" t="s">
        <v>144</v>
      </c>
      <c r="D87" s="21"/>
      <c r="E87" s="41">
        <v>0.05</v>
      </c>
      <c r="F87" s="31">
        <f t="shared" si="1"/>
        <v>0</v>
      </c>
    </row>
    <row r="88" spans="2:6" ht="14.5" thickBot="1">
      <c r="B88" s="36" t="s">
        <v>145</v>
      </c>
      <c r="C88" s="30" t="s">
        <v>146</v>
      </c>
      <c r="D88" s="21"/>
    </row>
    <row r="89" spans="2:6" ht="29" thickBot="1">
      <c r="B89" s="38" t="s">
        <v>147</v>
      </c>
      <c r="C89" s="30" t="s">
        <v>148</v>
      </c>
      <c r="D89" s="31">
        <f>SUM(F109:F113)</f>
        <v>0</v>
      </c>
    </row>
    <row r="90" spans="2:6" ht="14.5" thickBot="1">
      <c r="B90" s="38" t="s">
        <v>149</v>
      </c>
      <c r="C90" s="30" t="s">
        <v>150</v>
      </c>
      <c r="D90" s="31">
        <f>MAX(D88-D89,0)</f>
        <v>0</v>
      </c>
      <c r="E90" s="41">
        <v>1</v>
      </c>
      <c r="F90" s="31">
        <f>ROUND(D90*E90,0)</f>
        <v>0</v>
      </c>
    </row>
    <row r="91" spans="2:6" ht="14.5" thickBot="1">
      <c r="B91" s="32" t="s">
        <v>151</v>
      </c>
      <c r="C91" s="30" t="s">
        <v>152</v>
      </c>
      <c r="D91" s="21"/>
      <c r="E91" s="41">
        <v>1</v>
      </c>
      <c r="F91" s="31">
        <f>ROUND(D91*E91,0)</f>
        <v>0</v>
      </c>
    </row>
    <row r="92" spans="2:6" ht="14.5" thickBot="1">
      <c r="B92" s="32" t="s">
        <v>153</v>
      </c>
      <c r="C92" s="30" t="s">
        <v>154</v>
      </c>
      <c r="D92" s="21"/>
      <c r="E92" s="41">
        <v>1</v>
      </c>
      <c r="F92" s="31">
        <f>ROUND(D92*E92,0)</f>
        <v>0</v>
      </c>
    </row>
    <row r="93" spans="2:6" ht="14.5" thickBot="1">
      <c r="B93" s="12" t="s">
        <v>155</v>
      </c>
      <c r="C93" s="30" t="s">
        <v>156</v>
      </c>
      <c r="D93" s="31">
        <f>SUM(D80,D82:D87,D90:D92)</f>
        <v>0</v>
      </c>
      <c r="F93" s="31">
        <f>SUM(F80,F82:F87,F90:F92)</f>
        <v>0</v>
      </c>
    </row>
    <row r="94" spans="2:6" ht="14.5" thickBot="1"/>
    <row r="95" spans="2:6" ht="14.5" thickBot="1">
      <c r="B95" s="12" t="s">
        <v>31</v>
      </c>
      <c r="C95" s="30" t="s">
        <v>157</v>
      </c>
      <c r="D95" s="31">
        <f>D57+D59+D77+D93</f>
        <v>0</v>
      </c>
      <c r="F95" s="31">
        <f>F57+F59+F77+F93</f>
        <v>0</v>
      </c>
    </row>
    <row r="98" spans="2:6" ht="28.5" thickBot="1">
      <c r="B98" s="12" t="s">
        <v>13</v>
      </c>
      <c r="D98" s="27" t="s">
        <v>40</v>
      </c>
      <c r="E98" s="27" t="s">
        <v>158</v>
      </c>
      <c r="F98" s="35" t="s">
        <v>159</v>
      </c>
    </row>
    <row r="99" spans="2:6" ht="14.5" thickBot="1">
      <c r="B99" s="30" t="s">
        <v>160</v>
      </c>
      <c r="D99" s="18">
        <v>10</v>
      </c>
      <c r="E99" s="18">
        <v>20</v>
      </c>
      <c r="F99" s="18">
        <v>30</v>
      </c>
    </row>
    <row r="100" spans="2:6">
      <c r="D100" s="27" t="s">
        <v>44</v>
      </c>
      <c r="E100" s="27" t="s">
        <v>45</v>
      </c>
      <c r="F100" s="27" t="s">
        <v>85</v>
      </c>
    </row>
    <row r="101" spans="2:6">
      <c r="B101" s="12" t="s">
        <v>161</v>
      </c>
    </row>
    <row r="102" spans="2:6" ht="15" thickBot="1">
      <c r="B102" s="37" t="s">
        <v>162</v>
      </c>
    </row>
    <row r="103" spans="2:6" ht="14.5" thickBot="1">
      <c r="B103" s="33" t="s">
        <v>163</v>
      </c>
      <c r="C103" s="18" t="s">
        <v>164</v>
      </c>
      <c r="D103" s="21"/>
      <c r="E103" s="41">
        <v>0</v>
      </c>
      <c r="F103" s="31">
        <f>ROUND(D103*E103,0)</f>
        <v>0</v>
      </c>
    </row>
    <row r="104" spans="2:6" ht="14.5" thickBot="1">
      <c r="B104" s="33" t="s">
        <v>165</v>
      </c>
      <c r="C104" s="18" t="s">
        <v>166</v>
      </c>
      <c r="D104" s="21"/>
      <c r="E104" s="41">
        <v>0.15</v>
      </c>
      <c r="F104" s="31">
        <f>ROUND(D104*E104,0)</f>
        <v>0</v>
      </c>
    </row>
    <row r="105" spans="2:6" ht="14.5" thickBot="1">
      <c r="B105" s="33" t="s">
        <v>167</v>
      </c>
      <c r="C105" s="18" t="s">
        <v>168</v>
      </c>
      <c r="D105" s="21"/>
      <c r="E105" s="41">
        <v>0.25</v>
      </c>
      <c r="F105" s="31">
        <f>ROUND(D105*E105,0)</f>
        <v>0</v>
      </c>
    </row>
    <row r="106" spans="2:6" ht="14.5" thickBot="1">
      <c r="B106" s="33" t="s">
        <v>169</v>
      </c>
      <c r="C106" s="18" t="s">
        <v>170</v>
      </c>
      <c r="D106" s="21"/>
      <c r="E106" s="41">
        <v>0.5</v>
      </c>
      <c r="F106" s="31">
        <f>ROUND(D106*E106,0)</f>
        <v>0</v>
      </c>
    </row>
    <row r="107" spans="2:6" ht="14.5" thickBot="1">
      <c r="B107" s="33" t="s">
        <v>171</v>
      </c>
      <c r="C107" s="18" t="s">
        <v>172</v>
      </c>
      <c r="D107" s="21"/>
      <c r="E107" s="41">
        <v>1</v>
      </c>
      <c r="F107" s="31">
        <f>ROUND(D107*E107,0)</f>
        <v>0</v>
      </c>
    </row>
    <row r="108" spans="2:6" ht="15" thickBot="1">
      <c r="B108" s="37" t="s">
        <v>173</v>
      </c>
    </row>
    <row r="109" spans="2:6" ht="14.5" thickBot="1">
      <c r="B109" s="33" t="s">
        <v>174</v>
      </c>
      <c r="C109" s="18" t="s">
        <v>175</v>
      </c>
      <c r="D109" s="21"/>
      <c r="E109" s="41">
        <v>0.5</v>
      </c>
      <c r="F109" s="31">
        <f t="shared" ref="F109:F114" si="2">ROUND(D109*E109,0)</f>
        <v>0</v>
      </c>
    </row>
    <row r="110" spans="2:6" ht="14.5" thickBot="1">
      <c r="B110" s="33" t="s">
        <v>176</v>
      </c>
      <c r="C110" s="18" t="s">
        <v>177</v>
      </c>
      <c r="D110" s="21"/>
      <c r="E110" s="41">
        <v>0.5</v>
      </c>
      <c r="F110" s="31">
        <f t="shared" si="2"/>
        <v>0</v>
      </c>
    </row>
    <row r="111" spans="2:6" ht="14.5" thickBot="1">
      <c r="B111" s="33" t="s">
        <v>178</v>
      </c>
      <c r="C111" s="18" t="s">
        <v>179</v>
      </c>
      <c r="D111" s="21"/>
      <c r="E111" s="41">
        <v>0.5</v>
      </c>
      <c r="F111" s="31">
        <f t="shared" si="2"/>
        <v>0</v>
      </c>
    </row>
    <row r="112" spans="2:6" ht="14.5" thickBot="1">
      <c r="B112" s="33" t="s">
        <v>180</v>
      </c>
      <c r="C112" s="18" t="s">
        <v>181</v>
      </c>
      <c r="D112" s="21"/>
      <c r="E112" s="41">
        <v>0.5</v>
      </c>
      <c r="F112" s="31">
        <f t="shared" si="2"/>
        <v>0</v>
      </c>
    </row>
    <row r="113" spans="2:6" ht="14.5" thickBot="1">
      <c r="B113" s="33" t="s">
        <v>182</v>
      </c>
      <c r="C113" s="18" t="s">
        <v>183</v>
      </c>
      <c r="D113" s="21"/>
      <c r="E113" s="41">
        <v>0.5</v>
      </c>
      <c r="F113" s="31">
        <f t="shared" si="2"/>
        <v>0</v>
      </c>
    </row>
    <row r="114" spans="2:6" ht="14.5" thickBot="1">
      <c r="B114" s="33" t="s">
        <v>184</v>
      </c>
      <c r="C114" s="18" t="s">
        <v>185</v>
      </c>
      <c r="D114" s="21"/>
      <c r="E114" s="41">
        <v>1</v>
      </c>
      <c r="F114" s="31">
        <f t="shared" si="2"/>
        <v>0</v>
      </c>
    </row>
    <row r="115" spans="2:6" ht="15" thickBot="1">
      <c r="B115" s="37" t="s">
        <v>186</v>
      </c>
      <c r="C115" s="28"/>
      <c r="D115" s="28"/>
    </row>
    <row r="116" spans="2:6" ht="14.5" thickBot="1">
      <c r="B116" s="33" t="s">
        <v>187</v>
      </c>
      <c r="C116" s="18" t="s">
        <v>188</v>
      </c>
      <c r="D116" s="21"/>
      <c r="E116" s="41">
        <v>0</v>
      </c>
      <c r="F116" s="31">
        <f>ROUND(D116*E116,0)</f>
        <v>0</v>
      </c>
    </row>
    <row r="117" spans="2:6" ht="14.5" thickBot="1">
      <c r="B117" s="33" t="s">
        <v>189</v>
      </c>
      <c r="C117" s="18" t="s">
        <v>190</v>
      </c>
      <c r="D117" s="21"/>
      <c r="E117" s="41">
        <v>1</v>
      </c>
      <c r="F117" s="31">
        <f>ROUND(D117*E117,0)</f>
        <v>0</v>
      </c>
    </row>
    <row r="118" spans="2:6" ht="14.5" thickBot="1">
      <c r="B118" s="32" t="s">
        <v>191</v>
      </c>
      <c r="C118" s="18" t="s">
        <v>192</v>
      </c>
      <c r="D118" s="21"/>
      <c r="E118" s="41">
        <v>1</v>
      </c>
      <c r="F118" s="31">
        <f>ROUND(D118*E118,0)</f>
        <v>0</v>
      </c>
    </row>
    <row r="119" spans="2:6" ht="14.5" thickBot="1">
      <c r="B119" s="32" t="s">
        <v>193</v>
      </c>
      <c r="C119" s="18" t="s">
        <v>194</v>
      </c>
      <c r="D119" s="21"/>
      <c r="E119" s="41">
        <v>1</v>
      </c>
      <c r="F119" s="31">
        <f>ROUND(D119*E119,0)</f>
        <v>0</v>
      </c>
    </row>
    <row r="120" spans="2:6" ht="14.5" thickBot="1"/>
    <row r="121" spans="2:6" ht="14.5" thickBot="1">
      <c r="B121" s="12" t="s">
        <v>33</v>
      </c>
      <c r="C121" s="30" t="s">
        <v>195</v>
      </c>
      <c r="D121" s="31">
        <f>SUM(D103:D107,D109:D114,D116:D119)</f>
        <v>0</v>
      </c>
      <c r="F121" s="31">
        <f>SUM(F103:F107,F109:F114,F116:F119)</f>
        <v>0</v>
      </c>
    </row>
  </sheetData>
  <sheetProtection algorithmName="SHA-512" hashValue="rcK+ux0WDXozSZFmLsfNCOsnfoIrNbgCGwYwt3Tz4aXyklnMlNXQz9UMzPijhDvyZMHPyNK1VhaacoC0+Efq4w==" saltValue="x4yl7+uUdFRjiY4AeTIVzw==" spinCount="100000" sheet="1" objects="1" scenarios="1"/>
  <mergeCells count="1">
    <mergeCell ref="D3:F3"/>
  </mergeCells>
  <printOptions horizontalCentered="1"/>
  <pageMargins left="0.70866141732283505" right="0.70866141732283505" top="0.74803149606299202" bottom="0.74803149606299202" header="0.31496062992126" footer="0.31496062992126"/>
  <pageSetup scale="67" fitToHeight="0" orientation="portrait" r:id="rId1"/>
  <headerFooter>
    <oddFooter>&amp;CClassification: Protected B&amp;R&amp;P/&amp;N</oddFooter>
  </headerFooter>
  <rowBreaks count="2" manualBreakCount="2">
    <brk id="47" min="1" max="5" man="1"/>
    <brk id="97" min="1" max="5" man="1"/>
  </rowBreaks>
  <ignoredErrors>
    <ignoredError sqref="D3:F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6E3FD-FBAE-4481-B304-9C10BAB89E4E}">
  <sheetPr codeName="Sheet4"/>
  <dimension ref="A1:B182"/>
  <sheetViews>
    <sheetView zoomScale="70" zoomScaleNormal="70" workbookViewId="0">
      <selection activeCell="C1" sqref="C1"/>
    </sheetView>
  </sheetViews>
  <sheetFormatPr defaultRowHeight="12.5"/>
  <cols>
    <col min="1" max="1" width="13.6328125" customWidth="1"/>
    <col min="2" max="2" width="31.90625" customWidth="1"/>
  </cols>
  <sheetData>
    <row r="1" spans="1:2">
      <c r="A1" t="s">
        <v>196</v>
      </c>
      <c r="B1" s="2">
        <f>LCR!D11</f>
        <v>0</v>
      </c>
    </row>
    <row r="2" spans="1:2">
      <c r="A2" t="s">
        <v>197</v>
      </c>
      <c r="B2" s="2">
        <f>LCR!D12</f>
        <v>0</v>
      </c>
    </row>
    <row r="3" spans="1:2">
      <c r="A3" t="s">
        <v>198</v>
      </c>
      <c r="B3" s="2">
        <f>LCR!D13</f>
        <v>0</v>
      </c>
    </row>
    <row r="4" spans="1:2">
      <c r="A4" t="s">
        <v>199</v>
      </c>
      <c r="B4" s="2">
        <f>LCR!D14</f>
        <v>0</v>
      </c>
    </row>
    <row r="5" spans="1:2">
      <c r="A5" t="s">
        <v>200</v>
      </c>
      <c r="B5" s="2">
        <f>LCR!D15</f>
        <v>0</v>
      </c>
    </row>
    <row r="6" spans="1:2">
      <c r="A6" t="s">
        <v>201</v>
      </c>
      <c r="B6" s="4" t="e">
        <f>LCR!E17</f>
        <v>#DIV/0!</v>
      </c>
    </row>
    <row r="7" spans="1:2">
      <c r="A7" t="s">
        <v>202</v>
      </c>
      <c r="B7" s="5">
        <f>LCR!D24</f>
        <v>0</v>
      </c>
    </row>
    <row r="8" spans="1:2">
      <c r="A8" t="s">
        <v>203</v>
      </c>
      <c r="B8" s="3">
        <f>LCR!E24</f>
        <v>0</v>
      </c>
    </row>
    <row r="9" spans="1:2">
      <c r="A9" t="s">
        <v>204</v>
      </c>
      <c r="B9" s="2">
        <f>LCR!F24</f>
        <v>0</v>
      </c>
    </row>
    <row r="10" spans="1:2">
      <c r="A10" t="s">
        <v>205</v>
      </c>
      <c r="B10" s="5">
        <f>LCR!D25</f>
        <v>0</v>
      </c>
    </row>
    <row r="11" spans="1:2">
      <c r="A11" t="s">
        <v>206</v>
      </c>
      <c r="B11" s="3">
        <f>LCR!E25</f>
        <v>0</v>
      </c>
    </row>
    <row r="12" spans="1:2">
      <c r="A12" t="s">
        <v>207</v>
      </c>
      <c r="B12" s="2">
        <f>LCR!F25</f>
        <v>0</v>
      </c>
    </row>
    <row r="13" spans="1:2">
      <c r="A13" t="s">
        <v>208</v>
      </c>
      <c r="B13" s="5">
        <f>LCR!D26</f>
        <v>0</v>
      </c>
    </row>
    <row r="14" spans="1:2">
      <c r="A14" t="s">
        <v>209</v>
      </c>
      <c r="B14" s="3">
        <f>LCR!E26</f>
        <v>0</v>
      </c>
    </row>
    <row r="15" spans="1:2">
      <c r="A15" t="s">
        <v>210</v>
      </c>
      <c r="B15" s="2">
        <f>LCR!F26</f>
        <v>0</v>
      </c>
    </row>
    <row r="16" spans="1:2">
      <c r="A16" t="s">
        <v>211</v>
      </c>
      <c r="B16" s="5">
        <f>LCR!D27</f>
        <v>0</v>
      </c>
    </row>
    <row r="17" spans="1:2">
      <c r="A17" t="s">
        <v>212</v>
      </c>
      <c r="B17" s="3">
        <f>LCR!E27</f>
        <v>0</v>
      </c>
    </row>
    <row r="18" spans="1:2">
      <c r="A18" t="s">
        <v>213</v>
      </c>
      <c r="B18" s="2">
        <f>LCR!F27</f>
        <v>0</v>
      </c>
    </row>
    <row r="19" spans="1:2">
      <c r="A19" t="s">
        <v>214</v>
      </c>
      <c r="B19" s="2">
        <f>LCR!D28</f>
        <v>0</v>
      </c>
    </row>
    <row r="20" spans="1:2">
      <c r="A20" t="s">
        <v>215</v>
      </c>
      <c r="B20" s="2">
        <f>LCR!F28</f>
        <v>0</v>
      </c>
    </row>
    <row r="21" spans="1:2">
      <c r="A21" t="s">
        <v>216</v>
      </c>
      <c r="B21" s="5">
        <f>LCR!D31</f>
        <v>0</v>
      </c>
    </row>
    <row r="22" spans="1:2">
      <c r="A22" t="s">
        <v>217</v>
      </c>
      <c r="B22" s="3">
        <f>LCR!E31</f>
        <v>0.15</v>
      </c>
    </row>
    <row r="23" spans="1:2">
      <c r="A23" t="s">
        <v>218</v>
      </c>
      <c r="B23" s="2">
        <f>LCR!F31</f>
        <v>0</v>
      </c>
    </row>
    <row r="24" spans="1:2">
      <c r="A24" t="s">
        <v>219</v>
      </c>
      <c r="B24" s="5">
        <f>LCR!D32</f>
        <v>0</v>
      </c>
    </row>
    <row r="25" spans="1:2">
      <c r="A25" t="s">
        <v>220</v>
      </c>
      <c r="B25" s="3">
        <f>LCR!E32</f>
        <v>0.15</v>
      </c>
    </row>
    <row r="26" spans="1:2">
      <c r="A26" t="s">
        <v>221</v>
      </c>
      <c r="B26" s="2">
        <f>LCR!F32</f>
        <v>0</v>
      </c>
    </row>
    <row r="27" spans="1:2">
      <c r="A27" t="s">
        <v>222</v>
      </c>
      <c r="B27" s="5">
        <f>LCR!D33</f>
        <v>0</v>
      </c>
    </row>
    <row r="28" spans="1:2">
      <c r="A28" t="s">
        <v>223</v>
      </c>
      <c r="B28" s="3">
        <f>LCR!E33</f>
        <v>0.15</v>
      </c>
    </row>
    <row r="29" spans="1:2">
      <c r="A29" t="s">
        <v>224</v>
      </c>
      <c r="B29" s="2">
        <f>LCR!F33</f>
        <v>0</v>
      </c>
    </row>
    <row r="30" spans="1:2">
      <c r="A30" t="s">
        <v>225</v>
      </c>
      <c r="B30" s="2">
        <f>LCR!D34</f>
        <v>0</v>
      </c>
    </row>
    <row r="31" spans="1:2">
      <c r="A31" t="s">
        <v>226</v>
      </c>
      <c r="B31" s="2">
        <f>LCR!F34</f>
        <v>0</v>
      </c>
    </row>
    <row r="32" spans="1:2">
      <c r="A32" t="s">
        <v>227</v>
      </c>
      <c r="B32" s="5">
        <f>LCR!D37</f>
        <v>0</v>
      </c>
    </row>
    <row r="33" spans="1:2">
      <c r="A33" t="s">
        <v>228</v>
      </c>
      <c r="B33" s="3">
        <f>LCR!E37</f>
        <v>0.25</v>
      </c>
    </row>
    <row r="34" spans="1:2">
      <c r="A34" t="s">
        <v>229</v>
      </c>
      <c r="B34" s="2">
        <f>LCR!F37</f>
        <v>0</v>
      </c>
    </row>
    <row r="35" spans="1:2">
      <c r="A35" t="s">
        <v>230</v>
      </c>
      <c r="B35" s="5">
        <f>LCR!D38</f>
        <v>0</v>
      </c>
    </row>
    <row r="36" spans="1:2">
      <c r="A36" t="s">
        <v>231</v>
      </c>
      <c r="B36" s="3">
        <f>LCR!E38</f>
        <v>0.5</v>
      </c>
    </row>
    <row r="37" spans="1:2">
      <c r="A37" t="s">
        <v>232</v>
      </c>
      <c r="B37" s="2">
        <f>LCR!F38</f>
        <v>0</v>
      </c>
    </row>
    <row r="38" spans="1:2">
      <c r="A38" t="s">
        <v>233</v>
      </c>
      <c r="B38" s="5">
        <f>LCR!D39</f>
        <v>0</v>
      </c>
    </row>
    <row r="39" spans="1:2">
      <c r="A39" t="s">
        <v>234</v>
      </c>
      <c r="B39" s="3">
        <f>LCR!E39</f>
        <v>0.5</v>
      </c>
    </row>
    <row r="40" spans="1:2">
      <c r="A40" t="s">
        <v>235</v>
      </c>
      <c r="B40" s="2">
        <f>LCR!F39</f>
        <v>0</v>
      </c>
    </row>
    <row r="41" spans="1:2">
      <c r="A41" t="s">
        <v>236</v>
      </c>
      <c r="B41" s="2">
        <f>LCR!D40</f>
        <v>0</v>
      </c>
    </row>
    <row r="42" spans="1:2">
      <c r="A42" t="s">
        <v>237</v>
      </c>
      <c r="B42" s="2">
        <f>LCR!F40</f>
        <v>0</v>
      </c>
    </row>
    <row r="43" spans="1:2">
      <c r="A43" t="s">
        <v>238</v>
      </c>
      <c r="B43" s="2">
        <f>LCR!F42</f>
        <v>0</v>
      </c>
    </row>
    <row r="44" spans="1:2">
      <c r="A44" t="s">
        <v>239</v>
      </c>
      <c r="B44" s="2">
        <f>LCR!F43</f>
        <v>0</v>
      </c>
    </row>
    <row r="45" spans="1:2">
      <c r="A45" t="s">
        <v>240</v>
      </c>
      <c r="B45" s="2">
        <f>LCR!D45</f>
        <v>0</v>
      </c>
    </row>
    <row r="46" spans="1:2">
      <c r="A46" t="s">
        <v>241</v>
      </c>
      <c r="B46" s="2">
        <f>LCR!F45</f>
        <v>0</v>
      </c>
    </row>
    <row r="47" spans="1:2">
      <c r="A47" t="s">
        <v>242</v>
      </c>
      <c r="B47" s="5">
        <f>LCR!D53</f>
        <v>0</v>
      </c>
    </row>
    <row r="48" spans="1:2">
      <c r="A48" t="s">
        <v>243</v>
      </c>
      <c r="B48" s="3">
        <f>LCR!E53</f>
        <v>0</v>
      </c>
    </row>
    <row r="49" spans="1:2">
      <c r="A49" t="s">
        <v>244</v>
      </c>
      <c r="B49" s="2">
        <f>LCR!F53</f>
        <v>0</v>
      </c>
    </row>
    <row r="50" spans="1:2">
      <c r="A50" t="s">
        <v>245</v>
      </c>
      <c r="B50" s="5">
        <f>LCR!D54</f>
        <v>0</v>
      </c>
    </row>
    <row r="51" spans="1:2">
      <c r="A51" t="s">
        <v>246</v>
      </c>
      <c r="B51" s="3">
        <f>LCR!E54</f>
        <v>0.03</v>
      </c>
    </row>
    <row r="52" spans="1:2">
      <c r="A52" t="s">
        <v>247</v>
      </c>
      <c r="B52" s="2">
        <f>LCR!F54</f>
        <v>0</v>
      </c>
    </row>
    <row r="53" spans="1:2">
      <c r="A53" t="s">
        <v>248</v>
      </c>
      <c r="B53" s="5">
        <f>LCR!D56</f>
        <v>0</v>
      </c>
    </row>
    <row r="54" spans="1:2">
      <c r="A54" t="s">
        <v>249</v>
      </c>
      <c r="B54" s="3">
        <f>LCR!E56</f>
        <v>0.05</v>
      </c>
    </row>
    <row r="55" spans="1:2">
      <c r="A55" t="s">
        <v>250</v>
      </c>
      <c r="B55" s="2">
        <f>LCR!F56</f>
        <v>0</v>
      </c>
    </row>
    <row r="56" spans="1:2">
      <c r="A56" t="s">
        <v>251</v>
      </c>
      <c r="B56" s="2">
        <f>LCR!D57</f>
        <v>0</v>
      </c>
    </row>
    <row r="57" spans="1:2">
      <c r="A57" t="s">
        <v>252</v>
      </c>
      <c r="B57" s="2">
        <f>LCR!F57</f>
        <v>0</v>
      </c>
    </row>
    <row r="58" spans="1:2">
      <c r="A58" t="s">
        <v>253</v>
      </c>
      <c r="B58" s="5">
        <f>LCR!D59</f>
        <v>0</v>
      </c>
    </row>
    <row r="59" spans="1:2">
      <c r="A59" t="s">
        <v>254</v>
      </c>
      <c r="B59" s="3">
        <f>LCR!E59</f>
        <v>0.3</v>
      </c>
    </row>
    <row r="60" spans="1:2">
      <c r="A60" t="s">
        <v>255</v>
      </c>
      <c r="B60" s="2">
        <f>LCR!F59</f>
        <v>0</v>
      </c>
    </row>
    <row r="61" spans="1:2">
      <c r="A61" t="s">
        <v>256</v>
      </c>
      <c r="B61" s="5">
        <f>LCR!D63</f>
        <v>0</v>
      </c>
    </row>
    <row r="62" spans="1:2">
      <c r="A62" t="s">
        <v>257</v>
      </c>
      <c r="B62" s="3">
        <f>LCR!E63</f>
        <v>0.05</v>
      </c>
    </row>
    <row r="63" spans="1:2">
      <c r="A63" t="s">
        <v>258</v>
      </c>
      <c r="B63" s="2">
        <f>LCR!F63</f>
        <v>0</v>
      </c>
    </row>
    <row r="64" spans="1:2">
      <c r="A64" t="s">
        <v>259</v>
      </c>
      <c r="B64" s="5">
        <f>LCR!D64</f>
        <v>0</v>
      </c>
    </row>
    <row r="65" spans="1:2">
      <c r="A65" t="s">
        <v>260</v>
      </c>
      <c r="B65" s="3">
        <f>LCR!E64</f>
        <v>0.2</v>
      </c>
    </row>
    <row r="66" spans="1:2">
      <c r="A66" t="s">
        <v>261</v>
      </c>
      <c r="B66" s="2">
        <f>LCR!F64</f>
        <v>0</v>
      </c>
    </row>
    <row r="67" spans="1:2">
      <c r="A67" t="s">
        <v>262</v>
      </c>
      <c r="B67" s="5">
        <f>LCR!D65</f>
        <v>0</v>
      </c>
    </row>
    <row r="68" spans="1:2">
      <c r="A68" t="s">
        <v>263</v>
      </c>
      <c r="B68" s="3">
        <f>LCR!E65</f>
        <v>1</v>
      </c>
    </row>
    <row r="69" spans="1:2">
      <c r="A69" t="s">
        <v>264</v>
      </c>
      <c r="B69" s="2">
        <f>LCR!F65</f>
        <v>0</v>
      </c>
    </row>
    <row r="70" spans="1:2">
      <c r="A70" t="s">
        <v>265</v>
      </c>
      <c r="B70" s="5">
        <f>LCR!D67</f>
        <v>0</v>
      </c>
    </row>
    <row r="71" spans="1:2">
      <c r="A71" t="s">
        <v>266</v>
      </c>
      <c r="B71" s="3">
        <f>LCR!E67</f>
        <v>0.05</v>
      </c>
    </row>
    <row r="72" spans="1:2">
      <c r="A72" t="s">
        <v>267</v>
      </c>
      <c r="B72" s="2">
        <f>LCR!F67</f>
        <v>0</v>
      </c>
    </row>
    <row r="73" spans="1:2">
      <c r="A73" t="s">
        <v>268</v>
      </c>
      <c r="B73" s="5">
        <f>LCR!D68</f>
        <v>0</v>
      </c>
    </row>
    <row r="74" spans="1:2">
      <c r="A74" t="s">
        <v>269</v>
      </c>
      <c r="B74" s="3">
        <f>LCR!E68</f>
        <v>0.1</v>
      </c>
    </row>
    <row r="75" spans="1:2">
      <c r="A75" t="s">
        <v>270</v>
      </c>
      <c r="B75" s="2">
        <f>LCR!F68</f>
        <v>0</v>
      </c>
    </row>
    <row r="76" spans="1:2">
      <c r="A76" t="s">
        <v>271</v>
      </c>
      <c r="B76" s="5">
        <f>LCR!D70</f>
        <v>0</v>
      </c>
    </row>
    <row r="77" spans="1:2">
      <c r="A77" t="s">
        <v>272</v>
      </c>
      <c r="B77" s="3">
        <f>LCR!E70</f>
        <v>0</v>
      </c>
    </row>
    <row r="78" spans="1:2">
      <c r="A78" t="s">
        <v>273</v>
      </c>
      <c r="B78" s="2">
        <f>LCR!F70</f>
        <v>0</v>
      </c>
    </row>
    <row r="79" spans="1:2">
      <c r="A79" t="s">
        <v>274</v>
      </c>
      <c r="B79" s="5">
        <f>LCR!D71</f>
        <v>0</v>
      </c>
    </row>
    <row r="80" spans="1:2">
      <c r="A80" t="s">
        <v>275</v>
      </c>
      <c r="B80" s="3">
        <f>LCR!E71</f>
        <v>0</v>
      </c>
    </row>
    <row r="81" spans="1:2">
      <c r="A81" t="s">
        <v>276</v>
      </c>
      <c r="B81" s="2">
        <f>LCR!F71</f>
        <v>0</v>
      </c>
    </row>
    <row r="82" spans="1:2">
      <c r="A82" t="s">
        <v>277</v>
      </c>
      <c r="B82" s="5">
        <f>LCR!D72</f>
        <v>0</v>
      </c>
    </row>
    <row r="83" spans="1:2">
      <c r="A83" t="s">
        <v>278</v>
      </c>
      <c r="B83" s="3">
        <f>LCR!E72</f>
        <v>0.15</v>
      </c>
    </row>
    <row r="84" spans="1:2">
      <c r="A84" t="s">
        <v>279</v>
      </c>
      <c r="B84" s="2">
        <f>LCR!F72</f>
        <v>0</v>
      </c>
    </row>
    <row r="85" spans="1:2">
      <c r="A85" t="s">
        <v>280</v>
      </c>
      <c r="B85" s="5">
        <f>LCR!D73</f>
        <v>0</v>
      </c>
    </row>
    <row r="86" spans="1:2">
      <c r="A86" t="s">
        <v>281</v>
      </c>
      <c r="B86" s="3">
        <f>LCR!E73</f>
        <v>0.25</v>
      </c>
    </row>
    <row r="87" spans="1:2">
      <c r="A87" t="s">
        <v>282</v>
      </c>
      <c r="B87" s="2">
        <f>LCR!F73</f>
        <v>0</v>
      </c>
    </row>
    <row r="88" spans="1:2">
      <c r="A88" t="s">
        <v>283</v>
      </c>
      <c r="B88" s="5">
        <f>LCR!D74</f>
        <v>0</v>
      </c>
    </row>
    <row r="89" spans="1:2">
      <c r="A89" t="s">
        <v>284</v>
      </c>
      <c r="B89" s="3">
        <f>LCR!E74</f>
        <v>0.25</v>
      </c>
    </row>
    <row r="90" spans="1:2">
      <c r="A90" t="s">
        <v>285</v>
      </c>
      <c r="B90" s="2">
        <f>LCR!F74</f>
        <v>0</v>
      </c>
    </row>
    <row r="91" spans="1:2">
      <c r="A91" t="s">
        <v>286</v>
      </c>
      <c r="B91" s="5">
        <f>LCR!D75</f>
        <v>0</v>
      </c>
    </row>
    <row r="92" spans="1:2">
      <c r="A92" t="s">
        <v>287</v>
      </c>
      <c r="B92" s="3">
        <f>LCR!E75</f>
        <v>0.5</v>
      </c>
    </row>
    <row r="93" spans="1:2">
      <c r="A93" t="s">
        <v>288</v>
      </c>
      <c r="B93" s="2">
        <f>LCR!F75</f>
        <v>0</v>
      </c>
    </row>
    <row r="94" spans="1:2">
      <c r="A94" t="s">
        <v>289</v>
      </c>
      <c r="B94" s="5">
        <f>LCR!D76</f>
        <v>0</v>
      </c>
    </row>
    <row r="95" spans="1:2">
      <c r="A95" t="s">
        <v>290</v>
      </c>
      <c r="B95" s="3">
        <f>LCR!E76</f>
        <v>1</v>
      </c>
    </row>
    <row r="96" spans="1:2">
      <c r="A96" t="s">
        <v>291</v>
      </c>
      <c r="B96" s="2">
        <f>LCR!F76</f>
        <v>0</v>
      </c>
    </row>
    <row r="97" spans="1:2">
      <c r="A97" t="s">
        <v>292</v>
      </c>
      <c r="B97" s="2">
        <f>LCR!D77</f>
        <v>0</v>
      </c>
    </row>
    <row r="98" spans="1:2">
      <c r="A98" t="s">
        <v>293</v>
      </c>
      <c r="B98" s="2">
        <f>LCR!F77</f>
        <v>0</v>
      </c>
    </row>
    <row r="99" spans="1:2">
      <c r="A99" t="s">
        <v>294</v>
      </c>
      <c r="B99" s="5">
        <f>LCR!D80</f>
        <v>0</v>
      </c>
    </row>
    <row r="100" spans="1:2">
      <c r="A100" t="s">
        <v>295</v>
      </c>
      <c r="B100" s="3">
        <f>LCR!E80</f>
        <v>0.05</v>
      </c>
    </row>
    <row r="101" spans="1:2">
      <c r="A101" t="s">
        <v>296</v>
      </c>
      <c r="B101" s="2">
        <f>LCR!F80</f>
        <v>0</v>
      </c>
    </row>
    <row r="102" spans="1:2">
      <c r="A102" t="s">
        <v>297</v>
      </c>
      <c r="B102" s="5">
        <f>LCR!D82</f>
        <v>0</v>
      </c>
    </row>
    <row r="103" spans="1:2">
      <c r="A103" t="s">
        <v>298</v>
      </c>
      <c r="B103" s="3">
        <f>LCR!E82</f>
        <v>0.05</v>
      </c>
    </row>
    <row r="104" spans="1:2">
      <c r="A104" t="s">
        <v>299</v>
      </c>
      <c r="B104" s="2">
        <f>LCR!F82</f>
        <v>0</v>
      </c>
    </row>
    <row r="105" spans="1:2">
      <c r="A105" t="s">
        <v>300</v>
      </c>
      <c r="B105" s="5">
        <f>LCR!D83</f>
        <v>0</v>
      </c>
    </row>
    <row r="106" spans="1:2">
      <c r="A106" t="s">
        <v>301</v>
      </c>
      <c r="B106" s="3">
        <f>LCR!E83</f>
        <v>0.1</v>
      </c>
    </row>
    <row r="107" spans="1:2">
      <c r="A107" t="s">
        <v>302</v>
      </c>
      <c r="B107" s="2">
        <f>LCR!F83</f>
        <v>0</v>
      </c>
    </row>
    <row r="108" spans="1:2">
      <c r="A108" t="s">
        <v>303</v>
      </c>
      <c r="B108" s="5">
        <f>LCR!D84</f>
        <v>0</v>
      </c>
    </row>
    <row r="109" spans="1:2">
      <c r="A109" t="s">
        <v>304</v>
      </c>
      <c r="B109" s="3">
        <f>LCR!E84</f>
        <v>0.3</v>
      </c>
    </row>
    <row r="110" spans="1:2">
      <c r="A110" t="s">
        <v>305</v>
      </c>
      <c r="B110" s="2">
        <f>LCR!F84</f>
        <v>0</v>
      </c>
    </row>
    <row r="111" spans="1:2">
      <c r="A111" t="s">
        <v>306</v>
      </c>
      <c r="B111" s="5">
        <f>LCR!D85</f>
        <v>0</v>
      </c>
    </row>
    <row r="112" spans="1:2">
      <c r="A112" t="s">
        <v>307</v>
      </c>
      <c r="B112" s="3">
        <f>LCR!E85</f>
        <v>1</v>
      </c>
    </row>
    <row r="113" spans="1:2">
      <c r="A113" t="s">
        <v>308</v>
      </c>
      <c r="B113" s="2">
        <f>LCR!F85</f>
        <v>0</v>
      </c>
    </row>
    <row r="114" spans="1:2">
      <c r="A114" t="s">
        <v>309</v>
      </c>
      <c r="B114" s="5">
        <f>LCR!D86</f>
        <v>0</v>
      </c>
    </row>
    <row r="115" spans="1:2">
      <c r="A115" t="s">
        <v>310</v>
      </c>
      <c r="B115" s="3">
        <f>LCR!E86</f>
        <v>0.02</v>
      </c>
    </row>
    <row r="116" spans="1:2">
      <c r="A116" t="s">
        <v>311</v>
      </c>
      <c r="B116" s="2">
        <f>LCR!F86</f>
        <v>0</v>
      </c>
    </row>
    <row r="117" spans="1:2">
      <c r="A117" t="s">
        <v>312</v>
      </c>
      <c r="B117" s="5">
        <f>LCR!D87</f>
        <v>0</v>
      </c>
    </row>
    <row r="118" spans="1:2">
      <c r="A118" t="s">
        <v>313</v>
      </c>
      <c r="B118" s="3">
        <f>LCR!E87</f>
        <v>0.05</v>
      </c>
    </row>
    <row r="119" spans="1:2">
      <c r="A119" t="s">
        <v>314</v>
      </c>
      <c r="B119" s="2">
        <f>LCR!F87</f>
        <v>0</v>
      </c>
    </row>
    <row r="120" spans="1:2">
      <c r="A120" t="s">
        <v>315</v>
      </c>
      <c r="B120" s="5">
        <f>LCR!D88</f>
        <v>0</v>
      </c>
    </row>
    <row r="121" spans="1:2">
      <c r="A121" t="s">
        <v>316</v>
      </c>
      <c r="B121" s="2">
        <f>LCR!D89</f>
        <v>0</v>
      </c>
    </row>
    <row r="122" spans="1:2">
      <c r="A122" t="s">
        <v>317</v>
      </c>
      <c r="B122" s="2">
        <f>LCR!D90</f>
        <v>0</v>
      </c>
    </row>
    <row r="123" spans="1:2">
      <c r="A123" t="s">
        <v>318</v>
      </c>
      <c r="B123" s="3">
        <f>LCR!E90</f>
        <v>1</v>
      </c>
    </row>
    <row r="124" spans="1:2">
      <c r="A124" t="s">
        <v>319</v>
      </c>
      <c r="B124" s="2">
        <f>LCR!F90</f>
        <v>0</v>
      </c>
    </row>
    <row r="125" spans="1:2">
      <c r="A125" t="s">
        <v>320</v>
      </c>
      <c r="B125" s="5">
        <f>LCR!D91</f>
        <v>0</v>
      </c>
    </row>
    <row r="126" spans="1:2">
      <c r="A126" t="s">
        <v>321</v>
      </c>
      <c r="B126" s="3">
        <f>LCR!E91</f>
        <v>1</v>
      </c>
    </row>
    <row r="127" spans="1:2">
      <c r="A127" t="s">
        <v>322</v>
      </c>
      <c r="B127" s="2">
        <f>LCR!F91</f>
        <v>0</v>
      </c>
    </row>
    <row r="128" spans="1:2">
      <c r="A128" t="s">
        <v>323</v>
      </c>
      <c r="B128" s="5">
        <f>LCR!D92</f>
        <v>0</v>
      </c>
    </row>
    <row r="129" spans="1:2">
      <c r="A129" t="s">
        <v>324</v>
      </c>
      <c r="B129" s="3">
        <f>LCR!E92</f>
        <v>1</v>
      </c>
    </row>
    <row r="130" spans="1:2">
      <c r="A130" t="s">
        <v>325</v>
      </c>
      <c r="B130" s="2">
        <f>LCR!F92</f>
        <v>0</v>
      </c>
    </row>
    <row r="131" spans="1:2">
      <c r="A131" t="s">
        <v>326</v>
      </c>
      <c r="B131" s="2">
        <f>LCR!D93</f>
        <v>0</v>
      </c>
    </row>
    <row r="132" spans="1:2">
      <c r="A132" t="s">
        <v>327</v>
      </c>
      <c r="B132" s="2">
        <f>LCR!F93</f>
        <v>0</v>
      </c>
    </row>
    <row r="133" spans="1:2">
      <c r="A133" t="s">
        <v>328</v>
      </c>
      <c r="B133" s="2">
        <f>LCR!D95</f>
        <v>0</v>
      </c>
    </row>
    <row r="134" spans="1:2">
      <c r="A134" t="s">
        <v>329</v>
      </c>
      <c r="B134" s="2">
        <f>LCR!F95</f>
        <v>0</v>
      </c>
    </row>
    <row r="135" spans="1:2">
      <c r="A135" t="s">
        <v>330</v>
      </c>
      <c r="B135" s="5">
        <f>LCR!D103</f>
        <v>0</v>
      </c>
    </row>
    <row r="136" spans="1:2">
      <c r="A136" t="s">
        <v>331</v>
      </c>
      <c r="B136" s="3">
        <f>LCR!E103</f>
        <v>0</v>
      </c>
    </row>
    <row r="137" spans="1:2">
      <c r="A137" t="s">
        <v>332</v>
      </c>
      <c r="B137" s="2">
        <f>LCR!F103</f>
        <v>0</v>
      </c>
    </row>
    <row r="138" spans="1:2">
      <c r="A138" t="s">
        <v>333</v>
      </c>
      <c r="B138" s="5">
        <f>LCR!D104</f>
        <v>0</v>
      </c>
    </row>
    <row r="139" spans="1:2">
      <c r="A139" t="s">
        <v>334</v>
      </c>
      <c r="B139" s="3">
        <f>LCR!E104</f>
        <v>0.15</v>
      </c>
    </row>
    <row r="140" spans="1:2">
      <c r="A140" t="s">
        <v>335</v>
      </c>
      <c r="B140" s="2">
        <f>LCR!F104</f>
        <v>0</v>
      </c>
    </row>
    <row r="141" spans="1:2">
      <c r="A141" t="s">
        <v>336</v>
      </c>
      <c r="B141" s="5">
        <f>LCR!D105</f>
        <v>0</v>
      </c>
    </row>
    <row r="142" spans="1:2">
      <c r="A142" t="s">
        <v>337</v>
      </c>
      <c r="B142" s="3">
        <f>LCR!E105</f>
        <v>0.25</v>
      </c>
    </row>
    <row r="143" spans="1:2">
      <c r="A143" t="s">
        <v>338</v>
      </c>
      <c r="B143" s="2">
        <f>LCR!F105</f>
        <v>0</v>
      </c>
    </row>
    <row r="144" spans="1:2">
      <c r="A144" t="s">
        <v>339</v>
      </c>
      <c r="B144" s="5">
        <f>LCR!D106</f>
        <v>0</v>
      </c>
    </row>
    <row r="145" spans="1:2">
      <c r="A145" t="s">
        <v>340</v>
      </c>
      <c r="B145" s="3">
        <f>LCR!E106</f>
        <v>0.5</v>
      </c>
    </row>
    <row r="146" spans="1:2">
      <c r="A146" t="s">
        <v>341</v>
      </c>
      <c r="B146" s="2">
        <f>LCR!F106</f>
        <v>0</v>
      </c>
    </row>
    <row r="147" spans="1:2">
      <c r="A147" t="s">
        <v>342</v>
      </c>
      <c r="B147" s="5">
        <f>LCR!D107</f>
        <v>0</v>
      </c>
    </row>
    <row r="148" spans="1:2">
      <c r="A148" t="s">
        <v>343</v>
      </c>
      <c r="B148" s="3">
        <f>LCR!E107</f>
        <v>1</v>
      </c>
    </row>
    <row r="149" spans="1:2">
      <c r="A149" t="s">
        <v>344</v>
      </c>
      <c r="B149" s="2">
        <f>LCR!F107</f>
        <v>0</v>
      </c>
    </row>
    <row r="150" spans="1:2">
      <c r="A150" t="s">
        <v>345</v>
      </c>
      <c r="B150" s="5">
        <f>LCR!D109</f>
        <v>0</v>
      </c>
    </row>
    <row r="151" spans="1:2">
      <c r="A151" t="s">
        <v>346</v>
      </c>
      <c r="B151" s="3">
        <f>LCR!E109</f>
        <v>0.5</v>
      </c>
    </row>
    <row r="152" spans="1:2">
      <c r="A152" t="s">
        <v>347</v>
      </c>
      <c r="B152" s="2">
        <f>LCR!F109</f>
        <v>0</v>
      </c>
    </row>
    <row r="153" spans="1:2">
      <c r="A153" t="s">
        <v>348</v>
      </c>
      <c r="B153" s="5">
        <f>LCR!D110</f>
        <v>0</v>
      </c>
    </row>
    <row r="154" spans="1:2">
      <c r="A154" t="s">
        <v>349</v>
      </c>
      <c r="B154" s="3">
        <f>LCR!E110</f>
        <v>0.5</v>
      </c>
    </row>
    <row r="155" spans="1:2">
      <c r="A155" t="s">
        <v>350</v>
      </c>
      <c r="B155" s="2">
        <f>LCR!F110</f>
        <v>0</v>
      </c>
    </row>
    <row r="156" spans="1:2">
      <c r="A156" t="s">
        <v>351</v>
      </c>
      <c r="B156" s="5">
        <f>LCR!D111</f>
        <v>0</v>
      </c>
    </row>
    <row r="157" spans="1:2">
      <c r="A157" t="s">
        <v>352</v>
      </c>
      <c r="B157" s="3">
        <f>LCR!E111</f>
        <v>0.5</v>
      </c>
    </row>
    <row r="158" spans="1:2">
      <c r="A158" t="s">
        <v>353</v>
      </c>
      <c r="B158" s="2">
        <f>LCR!F111</f>
        <v>0</v>
      </c>
    </row>
    <row r="159" spans="1:2">
      <c r="A159" t="s">
        <v>354</v>
      </c>
      <c r="B159" s="5">
        <f>LCR!D112</f>
        <v>0</v>
      </c>
    </row>
    <row r="160" spans="1:2">
      <c r="A160" t="s">
        <v>355</v>
      </c>
      <c r="B160" s="3">
        <f>LCR!E112</f>
        <v>0.5</v>
      </c>
    </row>
    <row r="161" spans="1:2">
      <c r="A161" t="s">
        <v>356</v>
      </c>
      <c r="B161" s="2">
        <f>LCR!F112</f>
        <v>0</v>
      </c>
    </row>
    <row r="162" spans="1:2">
      <c r="A162" t="s">
        <v>357</v>
      </c>
      <c r="B162" s="5">
        <f>LCR!D113</f>
        <v>0</v>
      </c>
    </row>
    <row r="163" spans="1:2">
      <c r="A163" t="s">
        <v>358</v>
      </c>
      <c r="B163" s="3">
        <f>LCR!E113</f>
        <v>0.5</v>
      </c>
    </row>
    <row r="164" spans="1:2">
      <c r="A164" t="s">
        <v>359</v>
      </c>
      <c r="B164" s="2">
        <f>LCR!F113</f>
        <v>0</v>
      </c>
    </row>
    <row r="165" spans="1:2">
      <c r="A165" t="s">
        <v>360</v>
      </c>
      <c r="B165" s="5">
        <f>LCR!D114</f>
        <v>0</v>
      </c>
    </row>
    <row r="166" spans="1:2">
      <c r="A166" t="s">
        <v>361</v>
      </c>
      <c r="B166" s="3">
        <f>LCR!E114</f>
        <v>1</v>
      </c>
    </row>
    <row r="167" spans="1:2">
      <c r="A167" t="s">
        <v>362</v>
      </c>
      <c r="B167" s="2">
        <f>LCR!F114</f>
        <v>0</v>
      </c>
    </row>
    <row r="168" spans="1:2">
      <c r="A168" t="s">
        <v>363</v>
      </c>
      <c r="B168" s="5">
        <f>LCR!D116</f>
        <v>0</v>
      </c>
    </row>
    <row r="169" spans="1:2">
      <c r="A169" t="s">
        <v>364</v>
      </c>
      <c r="B169" s="3">
        <f>LCR!E116</f>
        <v>0</v>
      </c>
    </row>
    <row r="170" spans="1:2">
      <c r="A170" t="s">
        <v>365</v>
      </c>
      <c r="B170" s="2">
        <f>LCR!F116</f>
        <v>0</v>
      </c>
    </row>
    <row r="171" spans="1:2">
      <c r="A171" t="s">
        <v>366</v>
      </c>
      <c r="B171" s="5">
        <f>LCR!D117</f>
        <v>0</v>
      </c>
    </row>
    <row r="172" spans="1:2">
      <c r="A172" t="s">
        <v>367</v>
      </c>
      <c r="B172" s="3">
        <f>LCR!E117</f>
        <v>1</v>
      </c>
    </row>
    <row r="173" spans="1:2">
      <c r="A173" t="s">
        <v>368</v>
      </c>
      <c r="B173" s="2">
        <f>LCR!F117</f>
        <v>0</v>
      </c>
    </row>
    <row r="174" spans="1:2">
      <c r="A174" t="s">
        <v>369</v>
      </c>
      <c r="B174" s="5">
        <f>LCR!D118</f>
        <v>0</v>
      </c>
    </row>
    <row r="175" spans="1:2">
      <c r="A175" t="s">
        <v>370</v>
      </c>
      <c r="B175" s="3">
        <f>LCR!E118</f>
        <v>1</v>
      </c>
    </row>
    <row r="176" spans="1:2">
      <c r="A176" t="s">
        <v>371</v>
      </c>
      <c r="B176" s="2">
        <f>LCR!F118</f>
        <v>0</v>
      </c>
    </row>
    <row r="177" spans="1:2">
      <c r="A177" t="s">
        <v>372</v>
      </c>
      <c r="B177" s="5">
        <f>LCR!D119</f>
        <v>0</v>
      </c>
    </row>
    <row r="178" spans="1:2">
      <c r="A178" t="s">
        <v>373</v>
      </c>
      <c r="B178" s="3">
        <f>LCR!E119</f>
        <v>1</v>
      </c>
    </row>
    <row r="179" spans="1:2">
      <c r="A179" t="s">
        <v>374</v>
      </c>
      <c r="B179" s="2">
        <f>LCR!F119</f>
        <v>0</v>
      </c>
    </row>
    <row r="180" spans="1:2">
      <c r="A180" t="s">
        <v>375</v>
      </c>
      <c r="B180" s="2">
        <f>LCR!D121</f>
        <v>0</v>
      </c>
    </row>
    <row r="181" spans="1:2">
      <c r="A181" t="s">
        <v>376</v>
      </c>
      <c r="B181" s="2">
        <f>LCR!F121</f>
        <v>0</v>
      </c>
    </row>
    <row r="182" spans="1:2">
      <c r="B182" s="5"/>
    </row>
  </sheetData>
  <sheetProtection algorithmName="SHA-512" hashValue="51/KJH+irKwLrDxEbyu4+nBQWXol7q7oS6QCwJf1/+I5F5k+MytywlNhTq/Ox8WUkLFvcWUXGf6XsJ27P6LWaQ==" saltValue="v7y7P7ZKCMWeJ3kAce1juQ==" spinCount="100000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10C7B-37B2-445D-A062-19CB4C7C5420}">
  <sheetPr codeName="Sheet5"/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0A74F-C532-4B15-9119-C8651F10A239}">
  <sheetPr codeName="Sheet6"/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7318F-9E59-4617-BDCC-312F10D0C145}">
  <sheetPr codeName="Sheet7"/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805CD-8BCF-467E-8CE1-6BACFCB6F1F5}">
  <sheetPr codeName="Sheet8"/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5446C-5161-472B-9206-507665285C55}">
  <sheetPr codeName="Sheet9"/>
  <dimension ref="A1"/>
  <sheetViews>
    <sheetView workbookViewId="0"/>
  </sheetViews>
  <sheetFormatPr defaultRowHeight="12.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DAD3F5634B9D419070047452ADE256" ma:contentTypeVersion="36" ma:contentTypeDescription="Create a new document." ma:contentTypeScope="" ma:versionID="cb4f5c5cd05d4f01953cefc835a7a30c">
  <xsd:schema xmlns:xsd="http://www.w3.org/2001/XMLSchema" xmlns:xs="http://www.w3.org/2001/XMLSchema" xmlns:p="http://schemas.microsoft.com/office/2006/metadata/properties" xmlns:ns2="8b4d7851-d5b2-401f-8adb-0c063fef9281" xmlns:ns3="bba3916b-b03e-430f-b7d9-b14a76d4f0d5" xmlns:ns4="http://schemas.microsoft.com/sharepoint/v3/fields" xmlns:ns5="f683fc6c-8c5e-409e-add7-7f3d5a5b587a" targetNamespace="http://schemas.microsoft.com/office/2006/metadata/properties" ma:root="true" ma:fieldsID="e1247f27e48e6a2197699f7e8a303d2a" ns2:_="" ns3:_="" ns4:_="" ns5:_="">
    <xsd:import namespace="8b4d7851-d5b2-401f-8adb-0c063fef9281"/>
    <xsd:import namespace="bba3916b-b03e-430f-b7d9-b14a76d4f0d5"/>
    <xsd:import namespace="http://schemas.microsoft.com/sharepoint/v3/fields"/>
    <xsd:import namespace="f683fc6c-8c5e-409e-add7-7f3d5a5b587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Owner" minOccurs="0"/>
                <xsd:element ref="ns4:_Status" minOccurs="0"/>
                <xsd:element ref="ns5:Document_x0020_Type" minOccurs="0"/>
                <xsd:element ref="ns3:Issue" minOccurs="0"/>
                <xsd:element ref="ns3:Bulletin_x0020_Status" minOccurs="0"/>
                <xsd:element ref="ns3:FI_x0020_Type" minOccurs="0"/>
                <xsd:element ref="ns3:Publication_x0020_Year" minOccurs="0"/>
                <xsd:element ref="ns3:Bulletin" minOccurs="0"/>
                <xsd:element ref="ns3:On_x0020_Website" minOccurs="0"/>
                <xsd:element ref="ns2:i12cf6f957b34a8b8daf1a965a24513f" minOccurs="0"/>
                <xsd:element ref="ns5:TaxCatchAl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d7851-d5b2-401f-8adb-0c063fef9281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12cf6f957b34a8b8daf1a965a24513f" ma:index="21" nillable="true" ma:taxonomy="true" ma:internalName="i12cf6f957b34a8b8daf1a965a24513f" ma:taxonomyFieldName="Topic" ma:displayName="Topic" ma:readOnly="false" ma:default="" ma:fieldId="{212cf6f9-57b3-4a8b-8daf-1a965a24513f}" ma:sspId="d3b712b7-525a-40eb-a601-56239c35aad4" ma:termSetId="847a2f13-8bb5-4e33-b676-53c9adc7fef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3916b-b03e-430f-b7d9-b14a76d4f0d5" elementFormDefault="qualified">
    <xsd:import namespace="http://schemas.microsoft.com/office/2006/documentManagement/types"/>
    <xsd:import namespace="http://schemas.microsoft.com/office/infopath/2007/PartnerControls"/>
    <xsd:element name="Document_x0020_Owner" ma:index="7" nillable="true" ma:displayName="Document Owner" ma:list="UserInfo" ma:SharePointGroup="0" ma:internalName="Docum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sue" ma:index="11" nillable="true" ma:displayName="Issue" ma:format="Dropdown" ma:internalName="Issue" ma:readOnly="false">
      <xsd:simpleType>
        <xsd:union memberTypes="dms:Text">
          <xsd:simpleType>
            <xsd:restriction base="dms:Choice">
              <xsd:enumeration value="AML"/>
              <xsd:enumeration value="Best Terms Pricing"/>
              <xsd:enumeration value="Information Security"/>
              <xsd:enumeration value="Insurer Code of Conduct"/>
              <xsd:enumeration value="IRIS Reporting Role Communication"/>
              <xsd:enumeration value="Outsourcing"/>
              <xsd:enumeration value="Guidance Tools"/>
              <xsd:enumeration value="Annual Statement on Market Conduct"/>
              <xsd:enumeration value="Roadmap"/>
              <xsd:enumeration value="Crypto Assets"/>
              <xsd:enumeration value="Information Bulletin Updates"/>
              <xsd:enumeration value="CU Reporting Templates"/>
              <xsd:enumeration value="Trust Reporting Templates"/>
              <xsd:enumeration value="Recovery Plan"/>
              <xsd:enumeration value="Unauthorized Insurance"/>
              <xsd:enumeration value="Warranty/Gap Insurance"/>
              <xsd:enumeration value="Filing Requirements"/>
              <xsd:enumeration value="CUDIC Advertising Guideline"/>
              <xsd:enumeration value="IS Reporting Rule"/>
              <xsd:enumeration value="Open Banking"/>
              <xsd:enumeration value="BlockChain"/>
              <xsd:enumeration value="Loan Data Reporting Requirements"/>
            </xsd:restriction>
          </xsd:simpleType>
        </xsd:union>
      </xsd:simpleType>
    </xsd:element>
    <xsd:element name="Bulletin_x0020_Status" ma:index="12" nillable="true" ma:displayName="Bulletin Status" ma:format="Dropdown" ma:internalName="Bulletin_x0020_Status" ma:readOnly="false">
      <xsd:simpleType>
        <xsd:restriction base="dms:Choice">
          <xsd:enumeration value="Active"/>
          <xsd:enumeration value="Inactive"/>
        </xsd:restriction>
      </xsd:simpleType>
    </xsd:element>
    <xsd:element name="FI_x0020_Type" ma:index="13" nillable="true" ma:displayName="FI Type" ma:format="Dropdown" ma:internalName="FI_x0020_Type" ma:readOnly="false">
      <xsd:simpleType>
        <xsd:restriction base="dms:Choice">
          <xsd:enumeration value="All FIs"/>
          <xsd:enumeration value="Credit Union"/>
          <xsd:enumeration value="Insurance"/>
          <xsd:enumeration value="Trust"/>
        </xsd:restriction>
      </xsd:simpleType>
    </xsd:element>
    <xsd:element name="Publication_x0020_Year" ma:index="14" nillable="true" ma:displayName="Publication Year" ma:internalName="Publication_x0020_Year" ma:readOnly="false">
      <xsd:simpleType>
        <xsd:restriction base="dms:Text">
          <xsd:maxLength value="255"/>
        </xsd:restriction>
      </xsd:simpleType>
    </xsd:element>
    <xsd:element name="Bulletin" ma:index="15" nillable="true" ma:displayName="Bulletin" ma:default="0" ma:internalName="Bulletin" ma:readOnly="false">
      <xsd:simpleType>
        <xsd:restriction base="dms:Boolean"/>
      </xsd:simpleType>
    </xsd:element>
    <xsd:element name="On_x0020_Website" ma:index="16" nillable="true" ma:displayName="On Website" ma:default="0" ma:internalName="On_x0020_Website" ma:readOnly="false">
      <xsd:simpleType>
        <xsd:restriction base="dms:Boolean"/>
      </xsd:simpleType>
    </xsd:element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8" nillable="true" ma:displayName="Length (seconds)" ma:internalName="MediaLengthInSeconds" ma:readOnly="true">
      <xsd:simpleType>
        <xsd:restriction base="dms:Unknown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d3b712b7-525a-40eb-a601-56239c35a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8" nillable="true" ma:displayName="Status" ma:default="Draft" ma:format="Dropdown" ma:internalName="_Status" ma:readOnly="false">
      <xsd:simpleType>
        <xsd:union memberTypes="dms:Text">
          <xsd:simpleType>
            <xsd:restriction base="dms:Choice">
              <xsd:enumeration value="Draft"/>
              <xsd:enumeration value="Final"/>
              <xsd:enumeration value="Archive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3fc6c-8c5e-409e-add7-7f3d5a5b587a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9" nillable="true" ma:displayName="Document Type" ma:format="Dropdown" ma:internalName="Document_x0020_Type" ma:readOnly="false">
      <xsd:simpleType>
        <xsd:restriction base="dms:Choice">
          <xsd:enumeration value="Advisory"/>
          <xsd:enumeration value="Regulatory Statement"/>
          <xsd:enumeration value="Guideline"/>
          <xsd:enumeration value="Rule"/>
          <xsd:enumeration value="Reporting Instructions"/>
          <xsd:enumeration value="Reporting Templates"/>
          <xsd:enumeration value="Project Plan"/>
          <xsd:enumeration value="Stakeholder Engagement &amp; Planning"/>
          <xsd:enumeration value="Briefing Note"/>
          <xsd:enumeration value="Feedback"/>
          <xsd:enumeration value="General"/>
          <xsd:enumeration value="Reference Material"/>
          <xsd:enumeration value="Process"/>
          <xsd:enumeration value="Summary of Changes"/>
          <xsd:enumeration value="Table"/>
        </xsd:restriction>
      </xsd:simpleType>
    </xsd:element>
    <xsd:element name="TaxCatchAll" ma:index="22" nillable="true" ma:displayName="Taxonomy Catch All Column" ma:hidden="true" ma:list="{21f071e8-d1c3-4f7b-8b30-2a43dd7aebac}" ma:internalName="TaxCatchAll" ma:showField="CatchAllData" ma:web="8b4d7851-d5b2-401f-8adb-0c063fef92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_x0020_Website xmlns="bba3916b-b03e-430f-b7d9-b14a76d4f0d5">false</On_x0020_Website>
    <Bulletin xmlns="bba3916b-b03e-430f-b7d9-b14a76d4f0d5">false</Bulletin>
    <i12cf6f957b34a8b8daf1a965a24513f xmlns="8b4d7851-d5b2-401f-8adb-0c063fef9281">
      <Terms xmlns="http://schemas.microsoft.com/office/infopath/2007/PartnerControls"/>
    </i12cf6f957b34a8b8daf1a965a24513f>
    <FI_x0020_Type xmlns="bba3916b-b03e-430f-b7d9-b14a76d4f0d5" xsi:nil="true"/>
    <_Status xmlns="http://schemas.microsoft.com/sharepoint/v3/fields">Draft</_Status>
    <Document_x0020_Owner xmlns="bba3916b-b03e-430f-b7d9-b14a76d4f0d5">
      <UserInfo>
        <DisplayName/>
        <AccountId xsi:nil="true"/>
        <AccountType/>
      </UserInfo>
    </Document_x0020_Owner>
    <Issue xmlns="bba3916b-b03e-430f-b7d9-b14a76d4f0d5">Rebranding CU and TR Templates</Issue>
    <lcf76f155ced4ddcb4097134ff3c332f xmlns="bba3916b-b03e-430f-b7d9-b14a76d4f0d5">
      <Terms xmlns="http://schemas.microsoft.com/office/infopath/2007/PartnerControls"/>
    </lcf76f155ced4ddcb4097134ff3c332f>
    <Document_x0020_Type xmlns="f683fc6c-8c5e-409e-add7-7f3d5a5b587a" xsi:nil="true"/>
    <Bulletin_x0020_Status xmlns="bba3916b-b03e-430f-b7d9-b14a76d4f0d5" xsi:nil="true"/>
    <Publication_x0020_Year xmlns="bba3916b-b03e-430f-b7d9-b14a76d4f0d5" xsi:nil="true"/>
    <TaxCatchAll xmlns="f683fc6c-8c5e-409e-add7-7f3d5a5b587a" xsi:nil="true"/>
    <_dlc_DocId xmlns="8b4d7851-d5b2-401f-8adb-0c063fef9281">BCFSA-510395669-957</_dlc_DocId>
    <_dlc_DocIdUrl xmlns="8b4d7851-d5b2-401f-8adb-0c063fef9281">
      <Url>https://bcfsa.sharepoint.com/sites/Policy/_layouts/15/DocIdRedir.aspx?ID=BCFSA-510395669-957</Url>
      <Description>BCFSA-510395669-957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67ED129-4153-436F-8871-6A3893BA0B8E}"/>
</file>

<file path=customXml/itemProps2.xml><?xml version="1.0" encoding="utf-8"?>
<ds:datastoreItem xmlns:ds="http://schemas.openxmlformats.org/officeDocument/2006/customXml" ds:itemID="{5FE9A804-17DE-44E2-9AA2-06E50C7FEA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7FC843-C956-42BC-8F97-C97FD7488900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737d3266-72a9-475e-8508-93a179571b33"/>
    <ds:schemaRef ds:uri="fd40ba7d-2612-43ab-ad39-034460d73def"/>
  </ds:schemaRefs>
</ds:datastoreItem>
</file>

<file path=customXml/itemProps4.xml><?xml version="1.0" encoding="utf-8"?>
<ds:datastoreItem xmlns:ds="http://schemas.openxmlformats.org/officeDocument/2006/customXml" ds:itemID="{AE9A9BEE-041C-40DE-B6D9-7E0AA7151F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Cover Page</vt:lpstr>
      <vt:lpstr>ToC</vt:lpstr>
      <vt:lpstr>LCR</vt:lpstr>
      <vt:lpstr>Upload link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LCR!Print_Area</vt:lpstr>
      <vt:lpstr>ToC!Print_Area</vt:lpstr>
      <vt:lpstr>LCR!Print_Titles</vt:lpstr>
      <vt:lpstr>ToC!Print_Titles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Szinku, Tunde FIN:EX</dc:creator>
  <cp:keywords/>
  <dc:description/>
  <cp:lastModifiedBy>Tunde Szinku</cp:lastModifiedBy>
  <cp:revision/>
  <cp:lastPrinted>2022-02-14T23:51:36Z</cp:lastPrinted>
  <dcterms:created xsi:type="dcterms:W3CDTF">2019-01-08T17:46:18Z</dcterms:created>
  <dcterms:modified xsi:type="dcterms:W3CDTF">2022-08-19T21:30:06Z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0x010100C3DAD3F5634B9D419070047452ADE256</vt:lpwstr>
  </property>
  <property fmtid="{D5CDD505-2E9C-101B-9397-08002B2CF9AE}" pid="3" name="_dlc_DocIdItemGuid">
    <vt:lpwstr>c52c046e-b5a1-42a5-bbdf-e4dda5efe894</vt:lpwstr>
  </property>
  <property fmtid="{D5CDD505-2E9C-101B-9397-08002B2CF9AE}" pid="4" name="Topic">
    <vt:lpwstr/>
  </property>
  <property fmtid="{D5CDD505-2E9C-101B-9397-08002B2CF9AE}" pid="5" name="MediaServiceImageTags">
    <vt:lpwstr/>
  </property>
</Properties>
</file>